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329"/>
  <workbookPr codeName="ThisWorkbook" defaultThemeVersion="164011"/>
  <mc:AlternateContent xmlns:mc="http://schemas.openxmlformats.org/markup-compatibility/2006">
    <mc:Choice Requires="x15">
      <x15ac:absPath xmlns:x15ac="http://schemas.microsoft.com/office/spreadsheetml/2010/11/ac" url="C:\Users\JustinF\Desktop\Campaigns\HTRT\1.1\"/>
    </mc:Choice>
  </mc:AlternateContent>
  <bookViews>
    <workbookView xWindow="0" yWindow="0" windowWidth="19200" windowHeight="6660"/>
  </bookViews>
  <sheets>
    <sheet name="Introduction" sheetId="4" r:id="rId1"/>
    <sheet name="Declaration" sheetId="1" r:id="rId2"/>
    <sheet name="Countries" sheetId="3" r:id="rId3"/>
    <sheet name="Industries" sheetId="5" r:id="rId4"/>
    <sheet name="Review" sheetId="7" r:id="rId5"/>
    <sheet name="Glossary" sheetId="8" r:id="rId6"/>
  </sheets>
  <definedNames>
    <definedName name="Agent">Glossary!$B$5</definedName>
    <definedName name="Agriculture">Glossary!$B$6</definedName>
    <definedName name="Authorizing_person">Glossary!$B$7</definedName>
    <definedName name="Authorizing_person_full_name">Glossary!#REF!</definedName>
    <definedName name="California_Transparency_in_Supply_Chains_Act">Glossary!$B$8</definedName>
    <definedName name="Child_Labor">Glossary!$B$9</definedName>
    <definedName name="Commercial_Sex_Act">Glossary!$B$10</definedName>
    <definedName name="Commercially_available_off_the_shelf_item">Glossary!$B$11</definedName>
    <definedName name="Company_Address">Glossary!$B$12</definedName>
    <definedName name="Company_Name">Glossary!$B$13</definedName>
    <definedName name="Company_unique_identifier_number_or_code">Glossary!$B$14</definedName>
    <definedName name="Compliance_Plan__US_Federal_Acquisition_Regulation_final_rule_on_Combating_Trafficking_in_Persons">Glossary!$B$15</definedName>
    <definedName name="Construction">Glossary!$B$16</definedName>
    <definedName name="countries_selected">Countries!$B$4</definedName>
    <definedName name="Debt_Bondage">Glossary!$B$17</definedName>
    <definedName name="Direct_or_First_Tier_Supplier">Glossary!$B$18</definedName>
    <definedName name="Electronics">Glossary!$B$19</definedName>
    <definedName name="Employment_Agreements">Glossary!$B$20</definedName>
    <definedName name="Extractives_Mining_and_Basic_Metal_Production">Glossary!$B$21</definedName>
    <definedName name="Fishing_and_Aquaculture">Glossary!$B$22</definedName>
    <definedName name="Forced_Labor">Glossary!$B$23</definedName>
    <definedName name="Forestry">Glossary!$B$24</definedName>
    <definedName name="Healthcare">Glossary!$B$25</definedName>
    <definedName name="Hospitality">Glossary!$B$26</definedName>
    <definedName name="Housekeeping___Facilities_Operation">Glossary!$B$27</definedName>
    <definedName name="Housing_provided_or_arranged">Glossary!$B$28</definedName>
    <definedName name="Human_Trafficking">Glossary!$B$29</definedName>
    <definedName name="industries_selected">Industries!$B$4</definedName>
    <definedName name="Internal_accountability_standards">Glossary!$B$30</definedName>
    <definedName name="Key_terms_and_conditions_of_employment">Glossary!#REF!</definedName>
    <definedName name="Link_File">Declaration!$Q$2:$Q$3</definedName>
    <definedName name="Low_skilled_work">Glossary!$B$31</definedName>
    <definedName name="Migrant_worker">Glossary!$B$33</definedName>
    <definedName name="Modern_Slavery">Glossary!$B$32</definedName>
    <definedName name="Policy">Glossary!$B$34</definedName>
    <definedName name="Prime_Contractor">Glossary!$B$35</definedName>
    <definedName name="_xlnm.Print_Area" localSheetId="2">Countries!$A$1:$C$157</definedName>
    <definedName name="_xlnm.Print_Area" localSheetId="1">Declaration!$A$1:$M$66</definedName>
    <definedName name="_xlnm.Print_Area" localSheetId="5">Glossary!$A$1:$C$48</definedName>
    <definedName name="_xlnm.Print_Area" localSheetId="3">Industries!$A$1:$C$16</definedName>
    <definedName name="_xlnm.Print_Area" localSheetId="0">Introduction!$A$1:$D$16</definedName>
    <definedName name="_xlnm.Print_Area" localSheetId="4">Review!$A$1:$L$56</definedName>
    <definedName name="q7_e">Declaration!$W$2:$W$4</definedName>
    <definedName name="Question_5">Declaration!$X$2:$X$3</definedName>
    <definedName name="Recruiter">Glossary!$B$36</definedName>
    <definedName name="Recruitment_Fees">Glossary!$B$37</definedName>
    <definedName name="responses_yes_no">Declaration!$P$2:$P$3</definedName>
    <definedName name="Return_transportation">Glossary!$B$38</definedName>
    <definedName name="Servitude">Glossary!$B$39</definedName>
    <definedName name="Slavery">Glossary!$B$40</definedName>
    <definedName name="Supplier">Glossary!$B$41</definedName>
    <definedName name="Supply_chain">Glossary!$B$42</definedName>
    <definedName name="Textile_or_Apparel_Manufacturing">Glossary!$B$44</definedName>
    <definedName name="The_California_Transparency_in_Supply_Chains_Act">Glossary!#REF!</definedName>
    <definedName name="The_UK_Modern_Slavery_Act">Glossary!#REF!</definedName>
    <definedName name="Training">Glossary!$B$43</definedName>
    <definedName name="Transportation_and_Warehousing">Glossary!$B$45</definedName>
    <definedName name="UK_Modern_Slavery_Act">Glossary!$B$46</definedName>
    <definedName name="US_Federal_Acquisition_Regulation">Glossary!$B$46</definedName>
    <definedName name="Witholding_employee_identity_or_immigration_documents">Glossary!$B$47</definedName>
    <definedName name="yes_no">Declaration!$P$2:$P$3</definedName>
    <definedName name="yes_no_na">Declaration!$R$2:$R$4</definedName>
    <definedName name="Yes_No_NA2">Declaration!$S$2:$S$4</definedName>
    <definedName name="Yes_No_NA3">Declaration!$U$2:$U$4</definedName>
    <definedName name="Yes_No_NA4">Declaration!$V$2:$V$4</definedName>
    <definedName name="yes_no_na6">Declaration!$T$2:$T$4</definedName>
  </definedNames>
  <calcPr calcId="171027"/>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E55" i="7" l="1"/>
  <c r="H39" i="7"/>
  <c r="G48" i="1"/>
  <c r="G47" i="1"/>
  <c r="G44" i="1" l="1"/>
  <c r="G42" i="1"/>
  <c r="G41" i="1"/>
  <c r="G40" i="1"/>
  <c r="G39" i="1"/>
  <c r="G38" i="1"/>
  <c r="G37" i="1"/>
  <c r="G35" i="1"/>
  <c r="G34" i="1"/>
  <c r="G33" i="1"/>
  <c r="G32" i="1"/>
  <c r="G31" i="1"/>
  <c r="G30" i="1"/>
  <c r="G46" i="1"/>
  <c r="Q6" i="7" l="1"/>
  <c r="Q7" i="7"/>
  <c r="Q8" i="7"/>
  <c r="Q9" i="7"/>
  <c r="Q10" i="7"/>
  <c r="Q11" i="7"/>
  <c r="Q12" i="7"/>
  <c r="Q13" i="7"/>
  <c r="Q14" i="7"/>
  <c r="Q15" i="7"/>
  <c r="Q16" i="7"/>
  <c r="Q17" i="7"/>
  <c r="Q18" i="7"/>
  <c r="Q19" i="7"/>
  <c r="Q20" i="7"/>
  <c r="Q21" i="7"/>
  <c r="Q22" i="7"/>
  <c r="Q23" i="7"/>
  <c r="Q24" i="7"/>
  <c r="Q25" i="7"/>
  <c r="Q26" i="7"/>
  <c r="Q27" i="7"/>
  <c r="Q28" i="7"/>
  <c r="Q29" i="7"/>
  <c r="Q30" i="7"/>
  <c r="Q31" i="7"/>
  <c r="Q32" i="7"/>
  <c r="Q33" i="7"/>
  <c r="Q34" i="7"/>
  <c r="Q35" i="7"/>
  <c r="Q36" i="7"/>
  <c r="Q37" i="7"/>
  <c r="Q38" i="7"/>
  <c r="Q39" i="7"/>
  <c r="Q40" i="7"/>
  <c r="Q41" i="7"/>
  <c r="Q42" i="7"/>
  <c r="Q43" i="7"/>
  <c r="Q44" i="7"/>
  <c r="Q45" i="7"/>
  <c r="Q46" i="7"/>
  <c r="Q47" i="7"/>
  <c r="Q48" i="7"/>
  <c r="Q49" i="7"/>
  <c r="Q50" i="7"/>
  <c r="Q51" i="7"/>
  <c r="Q52" i="7"/>
  <c r="Q53" i="7"/>
  <c r="Q54" i="7"/>
  <c r="Q55" i="7"/>
  <c r="Q56" i="7"/>
  <c r="Q57" i="7"/>
  <c r="Q58" i="7"/>
  <c r="Q59" i="7"/>
  <c r="Q60" i="7"/>
  <c r="Q61" i="7"/>
  <c r="Q62" i="7"/>
  <c r="Q63" i="7"/>
  <c r="Q64" i="7"/>
  <c r="Q65" i="7"/>
  <c r="Q66" i="7"/>
  <c r="Q67" i="7"/>
  <c r="Q68" i="7"/>
  <c r="Q69" i="7"/>
  <c r="Q70" i="7"/>
  <c r="Q71" i="7"/>
  <c r="Q72" i="7"/>
  <c r="Q73" i="7"/>
  <c r="Q74" i="7"/>
  <c r="Q75" i="7"/>
  <c r="Q76" i="7"/>
  <c r="Q77" i="7"/>
  <c r="Q78" i="7"/>
  <c r="Q79" i="7"/>
  <c r="Q80" i="7"/>
  <c r="Q81" i="7"/>
  <c r="Q82" i="7"/>
  <c r="Q83" i="7"/>
  <c r="Q84" i="7"/>
  <c r="Q85" i="7"/>
  <c r="Q86" i="7"/>
  <c r="Q87" i="7"/>
  <c r="Q88" i="7"/>
  <c r="Q89" i="7"/>
  <c r="Q90" i="7"/>
  <c r="Q91" i="7"/>
  <c r="Q92" i="7"/>
  <c r="Q93" i="7"/>
  <c r="Q94" i="7"/>
  <c r="Q95" i="7"/>
  <c r="Q96" i="7"/>
  <c r="Q97" i="7"/>
  <c r="Q98" i="7"/>
  <c r="Q99" i="7"/>
  <c r="Q100" i="7"/>
  <c r="Q101" i="7"/>
  <c r="Q102" i="7"/>
  <c r="Q103" i="7"/>
  <c r="Q104" i="7"/>
  <c r="Q105" i="7"/>
  <c r="Q106" i="7"/>
  <c r="Q107" i="7"/>
  <c r="Q108" i="7"/>
  <c r="Q109" i="7"/>
  <c r="Q110" i="7"/>
  <c r="Q111" i="7"/>
  <c r="Q112" i="7"/>
  <c r="Q113" i="7"/>
  <c r="Q114" i="7"/>
  <c r="Q115" i="7"/>
  <c r="Q116" i="7"/>
  <c r="Q117" i="7"/>
  <c r="Q118" i="7"/>
  <c r="Q119" i="7"/>
  <c r="Q120" i="7"/>
  <c r="Q121" i="7"/>
  <c r="Q122" i="7"/>
  <c r="Q123" i="7"/>
  <c r="Q124" i="7"/>
  <c r="Q125" i="7"/>
  <c r="Q126" i="7"/>
  <c r="Q127" i="7"/>
  <c r="Q128" i="7"/>
  <c r="Q129" i="7"/>
  <c r="Q130" i="7"/>
  <c r="Q131" i="7"/>
  <c r="Q132" i="7"/>
  <c r="Q133" i="7"/>
  <c r="Q134" i="7"/>
  <c r="Q135" i="7"/>
  <c r="Q136" i="7"/>
  <c r="Q137" i="7"/>
  <c r="Q138" i="7"/>
  <c r="Q139" i="7"/>
  <c r="Q140" i="7"/>
  <c r="Q141" i="7"/>
  <c r="Q142" i="7"/>
  <c r="Q143" i="7"/>
  <c r="Q144" i="7"/>
  <c r="Q145" i="7"/>
  <c r="Q146" i="7"/>
  <c r="Q147" i="7"/>
  <c r="Q148" i="7"/>
  <c r="Q149" i="7"/>
  <c r="Q150" i="7"/>
  <c r="Q151" i="7"/>
  <c r="Q152" i="7"/>
  <c r="Q153" i="7"/>
  <c r="Q154" i="7"/>
  <c r="Q155" i="7"/>
  <c r="Q156" i="7"/>
  <c r="Q157" i="7"/>
  <c r="Q158" i="7"/>
  <c r="Q159" i="7"/>
  <c r="Q160" i="7"/>
  <c r="F22" i="7"/>
  <c r="D22" i="7"/>
  <c r="E22" i="7"/>
  <c r="H22" i="7"/>
  <c r="D23" i="7"/>
  <c r="E23" i="7"/>
  <c r="F23" i="7"/>
  <c r="G23" i="7" s="1"/>
  <c r="H23" i="7"/>
  <c r="D24" i="7"/>
  <c r="E24" i="7"/>
  <c r="F24" i="7"/>
  <c r="G24" i="7" s="1"/>
  <c r="H24" i="7"/>
  <c r="D25" i="7"/>
  <c r="E25" i="7"/>
  <c r="F25" i="7"/>
  <c r="G25" i="7" s="1"/>
  <c r="H25" i="7"/>
  <c r="D26" i="7"/>
  <c r="E26" i="7"/>
  <c r="F26" i="7"/>
  <c r="G26" i="7" s="1"/>
  <c r="H26" i="7"/>
  <c r="J26" i="7" l="1"/>
  <c r="J25" i="7"/>
  <c r="J24" i="7"/>
  <c r="J23" i="7"/>
  <c r="G22" i="7"/>
  <c r="J22" i="7" s="1"/>
  <c r="R6" i="7"/>
  <c r="R7" i="7"/>
  <c r="R8" i="7"/>
  <c r="R9" i="7"/>
  <c r="R10" i="7"/>
  <c r="R11" i="7"/>
  <c r="R12" i="7"/>
  <c r="R13" i="7"/>
  <c r="R14" i="7"/>
  <c r="R15" i="7"/>
  <c r="R5" i="7"/>
  <c r="Q5" i="7"/>
  <c r="K5" i="7" s="1"/>
  <c r="K14" i="7" l="1"/>
  <c r="M26" i="7"/>
  <c r="E33" i="7"/>
  <c r="M33" i="7" s="1"/>
  <c r="F33" i="7"/>
  <c r="D33" i="7"/>
  <c r="H33" i="7"/>
  <c r="N26" i="7" l="1"/>
  <c r="P26" i="7" s="1"/>
  <c r="G33" i="7"/>
  <c r="J33" i="7" s="1"/>
  <c r="N33" i="7"/>
  <c r="P33" i="7" s="1"/>
  <c r="G61" i="1"/>
  <c r="O26" i="7" l="1"/>
  <c r="O33" i="7"/>
  <c r="E30" i="7"/>
  <c r="H50" i="7" l="1"/>
  <c r="F50" i="7"/>
  <c r="F39" i="7"/>
  <c r="G39" i="7" l="1"/>
  <c r="J39" i="7"/>
  <c r="E8" i="7"/>
  <c r="M55" i="7" l="1"/>
  <c r="F37" i="7"/>
  <c r="F52" i="7"/>
  <c r="G52" i="7" s="1"/>
  <c r="G53" i="1"/>
  <c r="F44" i="7" s="1"/>
  <c r="G44" i="7" s="1"/>
  <c r="G55" i="1"/>
  <c r="F46" i="7" s="1"/>
  <c r="G62" i="1"/>
  <c r="F53" i="7" s="1"/>
  <c r="F28" i="7"/>
  <c r="G60" i="1"/>
  <c r="F51" i="7" s="1"/>
  <c r="G57" i="1"/>
  <c r="F48" i="7" s="1"/>
  <c r="G52" i="1"/>
  <c r="F43" i="7" s="1"/>
  <c r="N43" i="7" s="1"/>
  <c r="G50" i="1"/>
  <c r="F41" i="7" s="1"/>
  <c r="H28" i="7"/>
  <c r="F32" i="7"/>
  <c r="H31" i="7"/>
  <c r="F31" i="7"/>
  <c r="G31" i="7" s="1"/>
  <c r="F30" i="7"/>
  <c r="G30" i="7" s="1"/>
  <c r="F29" i="7"/>
  <c r="G29" i="7" s="1"/>
  <c r="F21" i="7"/>
  <c r="E21" i="7"/>
  <c r="M21" i="7" s="1"/>
  <c r="H21" i="7"/>
  <c r="E11" i="7"/>
  <c r="M11" i="7" s="1"/>
  <c r="F38" i="7"/>
  <c r="G38" i="7" s="1"/>
  <c r="H51" i="7"/>
  <c r="H43" i="7"/>
  <c r="H32" i="7"/>
  <c r="E50" i="7"/>
  <c r="E51" i="7" s="1"/>
  <c r="E38" i="7"/>
  <c r="E39" i="7" s="1"/>
  <c r="E32" i="7"/>
  <c r="H44" i="7"/>
  <c r="H38" i="7"/>
  <c r="H29" i="7"/>
  <c r="N39" i="7"/>
  <c r="E37" i="7"/>
  <c r="M37" i="7" s="1"/>
  <c r="E44" i="7"/>
  <c r="M44" i="7" s="1"/>
  <c r="H53" i="7"/>
  <c r="H35" i="7"/>
  <c r="G55" i="7"/>
  <c r="H48" i="7"/>
  <c r="E48" i="7"/>
  <c r="M48" i="7" s="1"/>
  <c r="H46" i="7"/>
  <c r="E46" i="7"/>
  <c r="M46" i="7" s="1"/>
  <c r="E43" i="7"/>
  <c r="M43" i="7" s="1"/>
  <c r="D44" i="7"/>
  <c r="H41" i="7"/>
  <c r="E41" i="7"/>
  <c r="M41" i="7" s="1"/>
  <c r="H37" i="7"/>
  <c r="D37" i="7"/>
  <c r="D35" i="7"/>
  <c r="H30" i="7"/>
  <c r="E28" i="7"/>
  <c r="M28" i="7" s="1"/>
  <c r="M30" i="7"/>
  <c r="E31" i="7"/>
  <c r="M31" i="7" s="1"/>
  <c r="E29" i="7"/>
  <c r="M29" i="7" s="1"/>
  <c r="D30" i="7"/>
  <c r="D31" i="7"/>
  <c r="D32" i="7"/>
  <c r="D29" i="7"/>
  <c r="D28" i="7"/>
  <c r="D27" i="7"/>
  <c r="H52" i="7"/>
  <c r="G50" i="7"/>
  <c r="M8" i="7"/>
  <c r="E10" i="7"/>
  <c r="M10" i="7" s="1"/>
  <c r="E12" i="7"/>
  <c r="M12" i="7" s="1"/>
  <c r="E7" i="7"/>
  <c r="E6" i="7"/>
  <c r="M6" i="7" s="1"/>
  <c r="E16" i="7"/>
  <c r="J16" i="7" s="1"/>
  <c r="N16" i="7"/>
  <c r="E14" i="7"/>
  <c r="J14" i="7" s="1"/>
  <c r="N14" i="7"/>
  <c r="N55" i="7"/>
  <c r="M22" i="7"/>
  <c r="M23" i="7"/>
  <c r="M24" i="7"/>
  <c r="M25" i="7"/>
  <c r="E5" i="7"/>
  <c r="M5" i="7" s="1"/>
  <c r="N5" i="7"/>
  <c r="N6" i="7"/>
  <c r="N7" i="7"/>
  <c r="N8" i="7"/>
  <c r="E9" i="7"/>
  <c r="M9" i="7" s="1"/>
  <c r="O9" i="7" s="1"/>
  <c r="P9" i="7" s="1"/>
  <c r="N9" i="7"/>
  <c r="N10" i="7"/>
  <c r="N11" i="7"/>
  <c r="N12" i="7"/>
  <c r="N15" i="7"/>
  <c r="E17" i="7"/>
  <c r="E18" i="7" s="1"/>
  <c r="N17" i="7"/>
  <c r="N18" i="7"/>
  <c r="D5" i="7"/>
  <c r="D55" i="7"/>
  <c r="D53" i="7"/>
  <c r="D52" i="7"/>
  <c r="D51" i="7"/>
  <c r="D50" i="7"/>
  <c r="D48" i="7"/>
  <c r="D46" i="7"/>
  <c r="D43" i="7"/>
  <c r="D41" i="7"/>
  <c r="D39" i="7"/>
  <c r="D38" i="7"/>
  <c r="D21" i="7"/>
  <c r="D20" i="7"/>
  <c r="D18" i="7"/>
  <c r="D17" i="7"/>
  <c r="D16" i="7"/>
  <c r="D15" i="7"/>
  <c r="D14" i="7"/>
  <c r="D12" i="7"/>
  <c r="D11" i="7"/>
  <c r="D10" i="7"/>
  <c r="D9" i="7"/>
  <c r="D8" i="7"/>
  <c r="D7" i="7"/>
  <c r="D6" i="7"/>
  <c r="J8" i="7"/>
  <c r="J11" i="7"/>
  <c r="J7" i="7" l="1"/>
  <c r="M7" i="7"/>
  <c r="O7" i="7" s="1"/>
  <c r="P7" i="7" s="1"/>
  <c r="O11" i="7"/>
  <c r="P11" i="7" s="1"/>
  <c r="O6" i="7"/>
  <c r="P6" i="7" s="1"/>
  <c r="O8" i="7"/>
  <c r="P8" i="7" s="1"/>
  <c r="M14" i="7"/>
  <c r="O14" i="7" s="1"/>
  <c r="P14" i="7" s="1"/>
  <c r="M16" i="7"/>
  <c r="O16" i="7" s="1"/>
  <c r="P16" i="7" s="1"/>
  <c r="G53" i="7"/>
  <c r="J53" i="7"/>
  <c r="J52" i="7"/>
  <c r="N52" i="7"/>
  <c r="P55" i="7"/>
  <c r="G48" i="7"/>
  <c r="J48" i="7" s="1"/>
  <c r="N48" i="7"/>
  <c r="P48" i="7" s="1"/>
  <c r="J44" i="7"/>
  <c r="N44" i="7"/>
  <c r="O44" i="7" s="1"/>
  <c r="M38" i="7"/>
  <c r="G46" i="7"/>
  <c r="J46" i="7"/>
  <c r="G37" i="7"/>
  <c r="N37" i="7" s="1"/>
  <c r="P37" i="7" s="1"/>
  <c r="J37" i="7"/>
  <c r="G28" i="7"/>
  <c r="N28" i="7" s="1"/>
  <c r="M17" i="7"/>
  <c r="O17" i="7" s="1"/>
  <c r="P17" i="7" s="1"/>
  <c r="M18" i="7"/>
  <c r="O18" i="7" s="1"/>
  <c r="P18" i="7" s="1"/>
  <c r="M39" i="7"/>
  <c r="O39" i="7" s="1"/>
  <c r="J29" i="7"/>
  <c r="P43" i="7"/>
  <c r="O43" i="7"/>
  <c r="O12" i="7"/>
  <c r="P12" i="7" s="1"/>
  <c r="J43" i="7"/>
  <c r="N53" i="7"/>
  <c r="O5" i="7"/>
  <c r="P5" i="7" s="1"/>
  <c r="O10" i="7"/>
  <c r="P10" i="7" s="1"/>
  <c r="G43" i="7"/>
  <c r="N46" i="7"/>
  <c r="P46" i="7" s="1"/>
  <c r="J38" i="7"/>
  <c r="J30" i="7"/>
  <c r="O55" i="7"/>
  <c r="N38" i="7"/>
  <c r="G41" i="7"/>
  <c r="N41" i="7" s="1"/>
  <c r="J31" i="7"/>
  <c r="N29" i="7"/>
  <c r="P29" i="7" s="1"/>
  <c r="N30" i="7"/>
  <c r="P30" i="7" s="1"/>
  <c r="N31" i="7"/>
  <c r="P31" i="7" s="1"/>
  <c r="G32" i="7"/>
  <c r="J32" i="7" s="1"/>
  <c r="M32" i="7"/>
  <c r="M50" i="7"/>
  <c r="G51" i="7"/>
  <c r="J51" i="7" s="1"/>
  <c r="E52" i="7"/>
  <c r="M52" i="7" s="1"/>
  <c r="M51" i="7"/>
  <c r="E53" i="7"/>
  <c r="M53" i="7" s="1"/>
  <c r="N22" i="7"/>
  <c r="P22" i="7" s="1"/>
  <c r="G21" i="7"/>
  <c r="J21" i="7" s="1"/>
  <c r="N50" i="7"/>
  <c r="J10" i="7"/>
  <c r="O48" i="7" l="1"/>
  <c r="P39" i="7"/>
  <c r="P41" i="7"/>
  <c r="O41" i="7"/>
  <c r="J41" i="7"/>
  <c r="P38" i="7"/>
  <c r="O37" i="7"/>
  <c r="P44" i="7"/>
  <c r="N24" i="7"/>
  <c r="P24" i="7" s="1"/>
  <c r="P28" i="7"/>
  <c r="O28" i="7"/>
  <c r="J28" i="7"/>
  <c r="N25" i="7"/>
  <c r="P25" i="7" s="1"/>
  <c r="N23" i="7"/>
  <c r="P23" i="7" s="1"/>
  <c r="N21" i="7"/>
  <c r="O21" i="7" s="1"/>
  <c r="O46" i="7"/>
  <c r="O30" i="7"/>
  <c r="O29" i="7"/>
  <c r="O31" i="7"/>
  <c r="O38" i="7"/>
  <c r="N32" i="7"/>
  <c r="P32" i="7" s="1"/>
  <c r="N51" i="7"/>
  <c r="P51" i="7" s="1"/>
  <c r="P52" i="7"/>
  <c r="O52" i="7"/>
  <c r="O53" i="7"/>
  <c r="P53" i="7"/>
  <c r="O22" i="7"/>
  <c r="P50" i="7"/>
  <c r="O50" i="7"/>
  <c r="O24" i="7" l="1"/>
  <c r="O25" i="7"/>
  <c r="O23" i="7"/>
  <c r="P21" i="7"/>
  <c r="O32" i="7"/>
  <c r="O51" i="7"/>
  <c r="P44" i="1"/>
  <c r="E15" i="7"/>
  <c r="M15" i="7" s="1"/>
  <c r="O15" i="7" s="1"/>
  <c r="P15" i="7" s="1"/>
  <c r="E35" i="7"/>
  <c r="M35" i="7" s="1"/>
  <c r="F35" i="7" l="1"/>
  <c r="N35" i="7" l="1"/>
  <c r="G35" i="7"/>
  <c r="J35" i="7" s="1"/>
  <c r="P35" i="7" l="1"/>
  <c r="L2" i="7" s="1"/>
  <c r="O35" i="7"/>
</calcChain>
</file>

<file path=xl/sharedStrings.xml><?xml version="1.0" encoding="utf-8"?>
<sst xmlns="http://schemas.openxmlformats.org/spreadsheetml/2006/main" count="665" uniqueCount="374">
  <si>
    <t>Yes</t>
  </si>
  <si>
    <t>No</t>
  </si>
  <si>
    <t>Company Information</t>
  </si>
  <si>
    <t>Question #</t>
  </si>
  <si>
    <t>Sub-Question #</t>
  </si>
  <si>
    <t>Question</t>
  </si>
  <si>
    <t>Response</t>
  </si>
  <si>
    <t>Supporting Documentation Required</t>
  </si>
  <si>
    <t>x</t>
  </si>
  <si>
    <t>a</t>
  </si>
  <si>
    <t>b</t>
  </si>
  <si>
    <t>c</t>
  </si>
  <si>
    <t>d</t>
  </si>
  <si>
    <t>e</t>
  </si>
  <si>
    <t>wages meet applicable host country legal requirements or, if there is no legal minimum wage, wages are aligned with the prevailing industry wage?</t>
  </si>
  <si>
    <t>f</t>
  </si>
  <si>
    <t>Certification</t>
  </si>
  <si>
    <t>Version:</t>
  </si>
  <si>
    <t>Agent</t>
  </si>
  <si>
    <t>An agent is defined as any individual (including a director, an officer, an employee, or an independent contractor) authorized to act on behalf of your organization.</t>
  </si>
  <si>
    <t>Commercial sex act is defined as any sex act on account of which anything of value is given to or received by any person.</t>
  </si>
  <si>
    <t>Commercially available off-the-shelf item</t>
  </si>
  <si>
    <t>Commercially available off-the-shelf item means any item of supply (including construction material) that is— (i) A commercial item; (ii) Sold in substantial quantities in the commercial marketplace; and (iii) Offered to the US Federal Government, under a contract or subcontract at any tier, without modification, in the same form in which it is sold in the commercial marketplace; and (2) Does not include bulk cargo, such as agricultural products and petroleum products.</t>
  </si>
  <si>
    <t>Internal accountability standards</t>
  </si>
  <si>
    <t xml:space="preserve">Internal accountability standards can include procedures for employees to report violations, corrective and preventative actions and confidentiality and whistleblower protections.
</t>
  </si>
  <si>
    <t>Migrant worker</t>
  </si>
  <si>
    <t xml:space="preserve">Migrant workers are people who leave home to find work outside of their hometown or home country. Migrant workers include both foreign and domestic (internal) migrant workers. </t>
  </si>
  <si>
    <t>Recruiter</t>
  </si>
  <si>
    <t>Supplier</t>
  </si>
  <si>
    <t>Supply chain</t>
  </si>
  <si>
    <t>Training</t>
  </si>
  <si>
    <t xml:space="preserve">Industries known to have a significant risk of human trafficking </t>
  </si>
  <si>
    <t>Selection</t>
  </si>
  <si>
    <t>Afghanistan</t>
  </si>
  <si>
    <t>Albania</t>
  </si>
  <si>
    <t>Algeria</t>
  </si>
  <si>
    <t>Angola</t>
  </si>
  <si>
    <t>Antigua &amp; Barbuda</t>
  </si>
  <si>
    <t>Argentina</t>
  </si>
  <si>
    <t>Aruba</t>
  </si>
  <si>
    <t>Azerbaijan</t>
  </si>
  <si>
    <t>Bahrain</t>
  </si>
  <si>
    <t>Bangladesh</t>
  </si>
  <si>
    <t>Barbados</t>
  </si>
  <si>
    <t>Belarus</t>
  </si>
  <si>
    <t>Belize</t>
  </si>
  <si>
    <t>Benin</t>
  </si>
  <si>
    <t>Bhutan</t>
  </si>
  <si>
    <t>Bolivia</t>
  </si>
  <si>
    <t>Bosnia &amp; Herzegovina</t>
  </si>
  <si>
    <t>Botswana</t>
  </si>
  <si>
    <t>Brazil</t>
  </si>
  <si>
    <t>Brunei</t>
  </si>
  <si>
    <t>Bulgaria</t>
  </si>
  <si>
    <t>Burkina Faso</t>
  </si>
  <si>
    <t>Burma</t>
  </si>
  <si>
    <t>Burundi</t>
  </si>
  <si>
    <t>Cabo Verde</t>
  </si>
  <si>
    <t>Cambodia</t>
  </si>
  <si>
    <t>Cameroon</t>
  </si>
  <si>
    <t>Central African Republic</t>
  </si>
  <si>
    <t>Chad</t>
  </si>
  <si>
    <t>China (PRC)</t>
  </si>
  <si>
    <t>Comoros</t>
  </si>
  <si>
    <t>Congo, Democratic Rep. Of</t>
  </si>
  <si>
    <t>Congo, Republic Of</t>
  </si>
  <si>
    <t>Costa Rica</t>
  </si>
  <si>
    <t>Cote D'Ivoire</t>
  </si>
  <si>
    <t>Croatia</t>
  </si>
  <si>
    <t>Cuba</t>
  </si>
  <si>
    <t>Curaçao</t>
  </si>
  <si>
    <t>Djibouti</t>
  </si>
  <si>
    <t>Dominican Republic</t>
  </si>
  <si>
    <t>Ecuador</t>
  </si>
  <si>
    <t>Egypt</t>
  </si>
  <si>
    <t>El Salvador</t>
  </si>
  <si>
    <t>Equatorial Guinea</t>
  </si>
  <si>
    <t>Eritrea</t>
  </si>
  <si>
    <t>Estonia</t>
  </si>
  <si>
    <t>Ethiopia</t>
  </si>
  <si>
    <t>Fiji</t>
  </si>
  <si>
    <t>Gabon</t>
  </si>
  <si>
    <t>Gambia, The</t>
  </si>
  <si>
    <t>Ghana</t>
  </si>
  <si>
    <t>Greece</t>
  </si>
  <si>
    <t>Guatemala</t>
  </si>
  <si>
    <t xml:space="preserve">Guinea </t>
  </si>
  <si>
    <t>Guinea-Bissau</t>
  </si>
  <si>
    <t>Guyana</t>
  </si>
  <si>
    <t>Haiti</t>
  </si>
  <si>
    <t>Honduras</t>
  </si>
  <si>
    <t>Hong Kong</t>
  </si>
  <si>
    <t>Hungary</t>
  </si>
  <si>
    <t>India</t>
  </si>
  <si>
    <t>Indonesia</t>
  </si>
  <si>
    <t>Iran</t>
  </si>
  <si>
    <t>Iraq</t>
  </si>
  <si>
    <t>Jamaica</t>
  </si>
  <si>
    <t>Japan</t>
  </si>
  <si>
    <t>Jordan</t>
  </si>
  <si>
    <t>Kazakhstan</t>
  </si>
  <si>
    <t>Kenya</t>
  </si>
  <si>
    <t>Kiribati</t>
  </si>
  <si>
    <t>Korea, North</t>
  </si>
  <si>
    <t>Kosovo</t>
  </si>
  <si>
    <t>Kuwait</t>
  </si>
  <si>
    <t>Kyrgyzstan</t>
  </si>
  <si>
    <t>Laos</t>
  </si>
  <si>
    <t>Latvia</t>
  </si>
  <si>
    <t>Lebanon</t>
  </si>
  <si>
    <t>Lesotho</t>
  </si>
  <si>
    <t>Liberia</t>
  </si>
  <si>
    <t>Libya</t>
  </si>
  <si>
    <t>Luxembourg</t>
  </si>
  <si>
    <t>Macau</t>
  </si>
  <si>
    <t>Macedonia</t>
  </si>
  <si>
    <t>Madagascar</t>
  </si>
  <si>
    <t>Malawi</t>
  </si>
  <si>
    <t>Malaysia</t>
  </si>
  <si>
    <t>Maldives</t>
  </si>
  <si>
    <t>Mali</t>
  </si>
  <si>
    <t>Malta</t>
  </si>
  <si>
    <t>Marshall Islands</t>
  </si>
  <si>
    <t>Mauritania</t>
  </si>
  <si>
    <t>Mauritius</t>
  </si>
  <si>
    <t>Mexico</t>
  </si>
  <si>
    <t>Micronesia</t>
  </si>
  <si>
    <t>Moldova</t>
  </si>
  <si>
    <t>Mongolia</t>
  </si>
  <si>
    <t>Montenegro</t>
  </si>
  <si>
    <t>Morocco</t>
  </si>
  <si>
    <t>Mozambique</t>
  </si>
  <si>
    <t>Namibia</t>
  </si>
  <si>
    <t>Nepal</t>
  </si>
  <si>
    <t>Nicaragua</t>
  </si>
  <si>
    <t>Niger</t>
  </si>
  <si>
    <t>Nigeria</t>
  </si>
  <si>
    <t>Oman</t>
  </si>
  <si>
    <t>Pakistan</t>
  </si>
  <si>
    <t>Palau</t>
  </si>
  <si>
    <t>Panama</t>
  </si>
  <si>
    <t>Papua New Guinea</t>
  </si>
  <si>
    <t>Paraguay</t>
  </si>
  <si>
    <t>Peru</t>
  </si>
  <si>
    <t>Qatar</t>
  </si>
  <si>
    <t>Romania</t>
  </si>
  <si>
    <t>Russia</t>
  </si>
  <si>
    <t>Rwanda</t>
  </si>
  <si>
    <t>Senegal</t>
  </si>
  <si>
    <t>Sierra Leone</t>
  </si>
  <si>
    <t>Singapore</t>
  </si>
  <si>
    <t>Solomon Islands</t>
  </si>
  <si>
    <t>Somalia</t>
  </si>
  <si>
    <t>South Africa</t>
  </si>
  <si>
    <t>South Sudan</t>
  </si>
  <si>
    <t>Sri Lanka</t>
  </si>
  <si>
    <t>St. Lucia</t>
  </si>
  <si>
    <t>St. Vincent &amp; The Grenadines</t>
  </si>
  <si>
    <t>Sudan</t>
  </si>
  <si>
    <t>Suriname</t>
  </si>
  <si>
    <t>Swaziland</t>
  </si>
  <si>
    <t>Seychelles</t>
  </si>
  <si>
    <t>Syria</t>
  </si>
  <si>
    <t>Tajikistan</t>
  </si>
  <si>
    <t>Tanzania</t>
  </si>
  <si>
    <t>Thailand</t>
  </si>
  <si>
    <t>Timor-Leste</t>
  </si>
  <si>
    <t>Togo</t>
  </si>
  <si>
    <t>Tonga</t>
  </si>
  <si>
    <t>Trinidad &amp; Tobago</t>
  </si>
  <si>
    <t>Tunisia</t>
  </si>
  <si>
    <t>Turkey</t>
  </si>
  <si>
    <t>Turkmenistan</t>
  </si>
  <si>
    <t>Uganda</t>
  </si>
  <si>
    <t>Ukraine</t>
  </si>
  <si>
    <t>United Arab Emirates</t>
  </si>
  <si>
    <t>Uruguay</t>
  </si>
  <si>
    <t>Uzbekistan</t>
  </si>
  <si>
    <t>Venezuela</t>
  </si>
  <si>
    <t>Vietnam</t>
  </si>
  <si>
    <t>Yemen</t>
  </si>
  <si>
    <t>Zambia</t>
  </si>
  <si>
    <t>Zimbabwe</t>
  </si>
  <si>
    <t>Introduction</t>
  </si>
  <si>
    <t>Agriculture</t>
  </si>
  <si>
    <t>Construction</t>
  </si>
  <si>
    <t>Electronics and Electrical Products Manufacturing</t>
  </si>
  <si>
    <t>Extractives/Mining and Basic Metal Production</t>
  </si>
  <si>
    <t>Fishing and Aquaculture</t>
  </si>
  <si>
    <t>Forestry</t>
  </si>
  <si>
    <t>Healthcare</t>
  </si>
  <si>
    <t>Hospitality</t>
  </si>
  <si>
    <t>Housekeeping/Facilities Operation</t>
  </si>
  <si>
    <t>Textile and Apparel Manufacturing</t>
  </si>
  <si>
    <t>Transportation and Warehousing</t>
  </si>
  <si>
    <t>Required Field</t>
  </si>
  <si>
    <t>Screening and Prioritization</t>
  </si>
  <si>
    <t>Policy</t>
  </si>
  <si>
    <t>Supply Chain Management</t>
  </si>
  <si>
    <t>Risk Identification and Risk Management</t>
  </si>
  <si>
    <t>Public Disclosure</t>
  </si>
  <si>
    <t>FAR Compliance</t>
  </si>
  <si>
    <t>Enter response</t>
  </si>
  <si>
    <t>Response Provided</t>
  </si>
  <si>
    <t>Countries Tab</t>
  </si>
  <si>
    <t>Industries Tab</t>
  </si>
  <si>
    <t>Review Tab</t>
  </si>
  <si>
    <t>Glossary Tab</t>
  </si>
  <si>
    <t>Countries whose governments do not meet TVPA minimum standards</t>
  </si>
  <si>
    <t>URL or File</t>
  </si>
  <si>
    <t>URL</t>
  </si>
  <si>
    <t>URL or File Selected</t>
  </si>
  <si>
    <t>URL Provided</t>
  </si>
  <si>
    <t>Notes</t>
  </si>
  <si>
    <t>Reporting and Internal Accountability</t>
  </si>
  <si>
    <t>Human Trafficking Risk Template</t>
  </si>
  <si>
    <t>Contact person full name:</t>
  </si>
  <si>
    <t>Contact email:</t>
  </si>
  <si>
    <t>Authorizer email:</t>
  </si>
  <si>
    <t>Questions 6-7: Policy</t>
  </si>
  <si>
    <t>Question 8: Supply Chain Management</t>
  </si>
  <si>
    <t>Questions 9-11: Risk Identification and Management</t>
  </si>
  <si>
    <t>Question 12: Training</t>
  </si>
  <si>
    <t>Question 15: Certification</t>
  </si>
  <si>
    <t>Question 16: Public Disclosure</t>
  </si>
  <si>
    <t>Do you certify that all the answers provided in this document are true and accurate to the best of your knowledge and understanding, and commit to providing evidence to support all of your answers if and as required by your customer?</t>
  </si>
  <si>
    <t>Return transportation</t>
  </si>
  <si>
    <t>For Question 3 on the 'Declaration' tab:</t>
  </si>
  <si>
    <t>This tab provides definitions and explanations of key terms and concepts referred to within the HTRT.</t>
  </si>
  <si>
    <t>This includes destroying, concealing, confiscating or otherwise denying access to an employee's immigration or identity documents (e.g. passports, visas, drivers' license).</t>
  </si>
  <si>
    <t>File</t>
  </si>
  <si>
    <t>For Question 1 on the 'Declaration' tab:</t>
  </si>
  <si>
    <t>Does your company operate in any of the countries listed on the 'Countries' tab? If Yes, please select all countries that apply on the 'Countries' tab.</t>
  </si>
  <si>
    <t>Declaration Tab</t>
  </si>
  <si>
    <t>Questions 1-5: Screening &amp; Prioritization</t>
  </si>
  <si>
    <t>Questions 13-14: Reporting &amp; Internal Accountability</t>
  </si>
  <si>
    <t xml:space="preserve">Low-skilled work is work associated with a limited skill set or minimal economic value for the work performed. Low-skilled workers are generally not required to have more than a high school diploma, and typically earn small wages. </t>
  </si>
  <si>
    <t>Company unique identifier number or code</t>
  </si>
  <si>
    <t>If you answered 'Yes' to Question 10, does your company use an independent third party to conduct these verification activities?</t>
  </si>
  <si>
    <t>Low-skilled work</t>
  </si>
  <si>
    <t>Housing provided or arranged</t>
  </si>
  <si>
    <t>The name of the organization completing and submitting the HTRT. Do not use abbreviations.</t>
  </si>
  <si>
    <r>
      <t>Insert URL to</t>
    </r>
    <r>
      <rPr>
        <sz val="9"/>
        <color theme="1"/>
        <rFont val="Franklin Gothic Medium"/>
        <family val="2"/>
      </rPr>
      <t xml:space="preserve"> relevant document(s) or corresponding file name(s) </t>
    </r>
  </si>
  <si>
    <t>Date of completion (YYYY/MM/DD):</t>
  </si>
  <si>
    <t>N/A - We do not use recruiters</t>
  </si>
  <si>
    <t xml:space="preserve">A prime contractor means a person who has entered into a contract or contractual action with the United States for the purpose of obtaining supplies, materials, equipment, or services of any kind. </t>
  </si>
  <si>
    <t>Go to Question</t>
  </si>
  <si>
    <t>Number of Questions to be Completed</t>
  </si>
  <si>
    <t>N/A - We do not work with any suppliers</t>
  </si>
  <si>
    <t>N/A - We do not hire foreign migrant workers</t>
  </si>
  <si>
    <t>N/A - We do not provide or arrange housing</t>
  </si>
  <si>
    <t>N/A - We do not hire foreign or domestic migrant workers</t>
  </si>
  <si>
    <t>Saudi Arabia</t>
  </si>
  <si>
    <t>Serbia</t>
  </si>
  <si>
    <t>Authorizer title:</t>
  </si>
  <si>
    <t>htrt.org</t>
  </si>
  <si>
    <t>Contact phone number (country code + number):</t>
  </si>
  <si>
    <t>Authorizer phone number (country code + number):</t>
  </si>
  <si>
    <t>Slavery</t>
  </si>
  <si>
    <t>Slavery, in accordance with the United Nations (UN) 1926 Slavery Convention, is the status or condition of a person over whom all or any of the powers attaching to the right of ownership are exercised.</t>
  </si>
  <si>
    <t>Servitude</t>
  </si>
  <si>
    <t xml:space="preserve">Servitude, in accordance with Guidance issued by the UK Home Office, is the obligation to provide services that is imposed by the use of coercion and includes the obligation for a ‘serf’ to live on another person’s property and the impossibility of changing his or her condition. </t>
  </si>
  <si>
    <t>Debt bondage, in accordance with the United Nations (UN) 1956 Supplementary Convention on the Abolition of Slavery Convention, is the status or condition arising from a pledge by a debtor of his or her personal services or of those of a person under his or her control as security for a debt, if the value of those services as reasonably assessed is not applied towards the liquidation of the debt or the length and nature of those services are not respectively limited and defined.</t>
  </si>
  <si>
    <t>Authorizing person</t>
  </si>
  <si>
    <t>The authorizing person is the person in your company who is authorized to declare the contents of this survey as true and accurate to the best of his/her knowledge. The authorizing person may be different than the contact person.</t>
  </si>
  <si>
    <t>Term</t>
  </si>
  <si>
    <t>Explanation</t>
  </si>
  <si>
    <t>The mailing address of the head office of the organization completing and submitting the HTRT.</t>
  </si>
  <si>
    <t>The DUNS number, VAT number, customer-specific identifier, or another number or code unique to the organization completing and submitting the HTRT.</t>
  </si>
  <si>
    <t>A supply chain is defined as a sequence of activities or parties that provides products or services to the organization completing and submitting the HTRT.</t>
  </si>
  <si>
    <t>Agriculture refers to the production of crops and livestock and animal products for both consumption and other uses.</t>
  </si>
  <si>
    <t>Construction covers a wide variety of economic activity, including the building, maintenance, demolition, renovation and repair of structures including houses, industrial facilities, airports, roads, bridges, and stadiums. Enterprises within the construction sector can include self-employed individuals, labor contractors, materials suppliers and international engineering firms.</t>
  </si>
  <si>
    <t>Extractives/mining and basic metal production refer to the extraction of minerals and other geological materials from the earth, as well as the processing of these materials. The minerals and mineral products produced through mining are critical to a variety of sectors including technology, electronics, jewelry, construction, and manufacturing.</t>
  </si>
  <si>
    <t xml:space="preserve">Fishing and Aquaculture includes wild caught fishing, farm fishing (aquaculture) and fish processing. Fishing is the capture of aquatic organisms in marine, coastal and inland areas. Aquaculture is the farming of aquatic organisms, including fish, molluscs, crustaceans and aquatic plants. Farming implies some form of intervention in the rearing process to enhance production, such as regular stocking, feeding, protection from predators, etc. Farming also implies individual or corporate ownership of the stock being cultivated. </t>
  </si>
  <si>
    <t xml:space="preserve">Forestry refers to the growing and harvesting of timber. Work in this sector includes cutting down trees with hand-held tools or felling machines, dragging logs with tractors, separating and classifying logs, and grading logs according to specific characteristics, and inspecting relevant equipment. </t>
  </si>
  <si>
    <t xml:space="preserve">Hospitality refers to those industries that provide food, accommodation, tourism and leisure services, and in particular focuses on the hotel, food service and tourism industries. </t>
  </si>
  <si>
    <t xml:space="preserve">Housekeeping and facilities operation refers to the services involved in the basic operation and maintenance of facilities, including janitorial services, laundry services, grounds maintenance, guarding/security services, and waste management services. </t>
  </si>
  <si>
    <t xml:space="preserve">Textile manufacturing refers to the conversion of basic fiber into usable items. Garment or apparel making refers to the processing of fabric into clothing and involves multiple steps including cutting, sewing, pressing and finishing. </t>
  </si>
  <si>
    <t>Transportation and warehousing includes land, air, and sea passenger and freight cargo services, warehousing of goods, as well as auto vehicle, train, ship, and aircraft manufacturing. The transportation industry also encompasses personnel employed in train and bus stations, ports and airports.</t>
  </si>
  <si>
    <t>Comments</t>
  </si>
  <si>
    <t>Yes, and this applies to all employees whether required by law or by contract</t>
  </si>
  <si>
    <t>Yes, but only when required by law or by contract</t>
  </si>
  <si>
    <t>countries</t>
  </si>
  <si>
    <t>Countries Selected</t>
  </si>
  <si>
    <t>Industries Selected</t>
  </si>
  <si>
    <t>Industries</t>
  </si>
  <si>
    <r>
      <rPr>
        <u/>
        <sz val="10"/>
        <color rgb="FF00B0F0"/>
        <rFont val="Franklin Gothic Book"/>
        <family val="2"/>
      </rPr>
      <t>Company name</t>
    </r>
    <r>
      <rPr>
        <sz val="10"/>
        <color rgb="FF000000"/>
        <rFont val="Franklin Gothic Book"/>
        <family val="2"/>
      </rPr>
      <t xml:space="preserve"> (no abbreviations):</t>
    </r>
  </si>
  <si>
    <r>
      <rPr>
        <u/>
        <sz val="10"/>
        <color rgb="FF00B0F0"/>
        <rFont val="Franklin Gothic Book"/>
        <family val="2"/>
      </rPr>
      <t>Company unique identifier number or code</t>
    </r>
    <r>
      <rPr>
        <sz val="10"/>
        <color rgb="FF000000"/>
        <rFont val="Franklin Gothic Book"/>
        <family val="2"/>
      </rPr>
      <t xml:space="preserve"> (optional):</t>
    </r>
  </si>
  <si>
    <r>
      <rPr>
        <u/>
        <sz val="10"/>
        <color rgb="FF00B0F0"/>
        <rFont val="Franklin Gothic Book"/>
        <family val="2"/>
      </rPr>
      <t>Company address</t>
    </r>
    <r>
      <rPr>
        <sz val="10"/>
        <color rgb="FF000000"/>
        <rFont val="Franklin Gothic Book"/>
        <family val="2"/>
      </rPr>
      <t xml:space="preserve"> (optional):</t>
    </r>
  </si>
  <si>
    <r>
      <rPr>
        <u/>
        <sz val="10"/>
        <color rgb="FF00B0F0"/>
        <rFont val="Franklin Gothic Book"/>
        <family val="2"/>
      </rPr>
      <t>Authorizing person full name</t>
    </r>
    <r>
      <rPr>
        <sz val="10"/>
        <color rgb="FF000000"/>
        <rFont val="Franklin Gothic Book"/>
        <family val="2"/>
      </rPr>
      <t>:</t>
    </r>
  </si>
  <si>
    <r>
      <t xml:space="preserve">Does your company issue and enforce a </t>
    </r>
    <r>
      <rPr>
        <u/>
        <sz val="10"/>
        <color rgb="FF00B0F0"/>
        <rFont val="Franklin Gothic Book"/>
        <family val="2"/>
      </rPr>
      <t>policy/policies</t>
    </r>
    <r>
      <rPr>
        <sz val="10"/>
        <color rgb="FF000000"/>
        <rFont val="Franklin Gothic Book"/>
        <family val="2"/>
      </rPr>
      <t xml:space="preserve"> explicitly prohibiting employees and </t>
    </r>
    <r>
      <rPr>
        <u/>
        <sz val="10"/>
        <color rgb="FF00B0F0"/>
        <rFont val="Franklin Gothic Book"/>
        <family val="2"/>
      </rPr>
      <t>agents</t>
    </r>
    <r>
      <rPr>
        <sz val="10"/>
        <color rgb="FF000000"/>
        <rFont val="Franklin Gothic Book"/>
        <family val="2"/>
      </rPr>
      <t xml:space="preserve"> from the following:</t>
    </r>
  </si>
  <si>
    <r>
      <rPr>
        <u/>
        <sz val="10"/>
        <color rgb="FF00B0F0"/>
        <rFont val="Franklin Gothic Book"/>
        <family val="2"/>
      </rPr>
      <t>withholding employee identity or immigration documents</t>
    </r>
    <r>
      <rPr>
        <sz val="10"/>
        <color rgb="FF000000"/>
        <rFont val="Franklin Gothic Book"/>
        <family val="2"/>
      </rPr>
      <t xml:space="preserve">? </t>
    </r>
  </si>
  <si>
    <r>
      <t xml:space="preserve">charging employees </t>
    </r>
    <r>
      <rPr>
        <u/>
        <sz val="10"/>
        <color rgb="FF00B0F0"/>
        <rFont val="Franklin Gothic Book"/>
        <family val="2"/>
      </rPr>
      <t>recruitment fees</t>
    </r>
    <r>
      <rPr>
        <sz val="10"/>
        <color rgb="FF000000"/>
        <rFont val="Franklin Gothic Book"/>
        <family val="2"/>
      </rPr>
      <t>, according to the definition provided in the Glossary? Please note: You must read the definition of recruitment fees to accurately answer this question.</t>
    </r>
  </si>
  <si>
    <r>
      <t xml:space="preserve">procuring </t>
    </r>
    <r>
      <rPr>
        <u/>
        <sz val="10"/>
        <color rgb="FF00B0F0"/>
        <rFont val="Franklin Gothic Book"/>
        <family val="2"/>
      </rPr>
      <t>commercial sex acts</t>
    </r>
    <r>
      <rPr>
        <sz val="10"/>
        <color rgb="FF000000"/>
        <rFont val="Franklin Gothic Book"/>
        <family val="2"/>
      </rPr>
      <t xml:space="preserve"> during the length of the contract?</t>
    </r>
  </si>
  <si>
    <r>
      <rPr>
        <u/>
        <sz val="10"/>
        <color rgb="FF00B0F0"/>
        <rFont val="Franklin Gothic Book"/>
        <family val="2"/>
      </rPr>
      <t>housing provided or arranged</t>
    </r>
    <r>
      <rPr>
        <sz val="10"/>
        <color rgb="FF000000"/>
        <rFont val="Franklin Gothic Book"/>
        <family val="2"/>
      </rPr>
      <t xml:space="preserve"> for your employees meets host-country housing and safety standards?</t>
    </r>
  </si>
  <si>
    <r>
      <t xml:space="preserve">Is your company engaged in US federal contracts, as a contractor or a subcontractor, whereby the contract or portion of the contract (i) has an estimated value above $500,000, and (ii) is for the provision of supplies acquired, or services performed, outside of the US, excluding </t>
    </r>
    <r>
      <rPr>
        <u/>
        <sz val="10"/>
        <color rgb="FF00B0F0"/>
        <rFont val="Franklin Gothic Book"/>
        <family val="2"/>
      </rPr>
      <t>commercially available off-the-shelf items</t>
    </r>
    <r>
      <rPr>
        <sz val="10"/>
        <color rgb="FF000000"/>
        <rFont val="Franklin Gothic Book"/>
        <family val="2"/>
      </rPr>
      <t>?</t>
    </r>
  </si>
  <si>
    <t>™2017</t>
  </si>
  <si>
    <t>Child labor</t>
  </si>
  <si>
    <t>Commercial sex act</t>
  </si>
  <si>
    <t>Company address</t>
  </si>
  <si>
    <t>Company name</t>
  </si>
  <si>
    <t>Debt bondage</t>
  </si>
  <si>
    <t>Employment agreements</t>
  </si>
  <si>
    <t>Fishing and aquaculture</t>
  </si>
  <si>
    <t>Forced labor</t>
  </si>
  <si>
    <t>Housekeeping / facilities operation</t>
  </si>
  <si>
    <t>Human trafficking</t>
  </si>
  <si>
    <t>Modern slavery</t>
  </si>
  <si>
    <t>Prime contractor</t>
  </si>
  <si>
    <t>Recruitment fees</t>
  </si>
  <si>
    <t>Extractives / mining and basic metal production</t>
  </si>
  <si>
    <t>Transportation and warehousing</t>
  </si>
  <si>
    <r>
      <t xml:space="preserve">engaging in </t>
    </r>
    <r>
      <rPr>
        <u/>
        <sz val="10"/>
        <color rgb="FF00B0F0"/>
        <rFont val="Franklin Gothic Book"/>
        <family val="2"/>
      </rPr>
      <t>child labor</t>
    </r>
    <r>
      <rPr>
        <sz val="10"/>
        <rFont val="Franklin Gothic Book"/>
        <family val="2"/>
      </rPr>
      <t>?</t>
    </r>
  </si>
  <si>
    <t xml:space="preserve">A policy refers to documented guidelines or rules of conduct within an organization. Human rights-related policies generally fall into two categories: stand-alone statements and policies that are integrated within a company’s wider standards literature (e.g. employee codes of conduct and ethical sourcing standards). </t>
  </si>
  <si>
    <t>Textile and apparel manufacturing</t>
  </si>
  <si>
    <t>Compliance Plan (US Federal Acquisition Regulation final rule on Combating Trafficking in Persons)</t>
  </si>
  <si>
    <t>UK Modern Slavery Act</t>
  </si>
  <si>
    <t>California Transparency in Supply Chains Act</t>
  </si>
  <si>
    <t xml:space="preserve">Electronics and Electrical Products Manufacturing includes i) Computer and Electronic Product Manufacturing, and ii) Electrical Equipment, Appliance, and Component Manufacturing. </t>
  </si>
  <si>
    <t>Healthcare incorporates the vast array of services provided by hospitals, nursing homes, diagnostic laboratories, pharmacies and others in the healthcare industry. It also includes healthcare equipment manufacturing.</t>
  </si>
  <si>
    <t>1.1.0</t>
  </si>
  <si>
    <t>Electrical products manufacturing</t>
  </si>
  <si>
    <r>
      <t xml:space="preserve">If you answered 'Yes' to Question 17, has your company posted the relevant contents of its </t>
    </r>
    <r>
      <rPr>
        <u/>
        <sz val="10"/>
        <color rgb="FF00B0F0"/>
        <rFont val="Franklin Gothic Book"/>
        <family val="2"/>
      </rPr>
      <t>compliance plan</t>
    </r>
    <r>
      <rPr>
        <sz val="10"/>
        <color rgb="FF000000"/>
        <rFont val="Franklin Gothic Book"/>
        <family val="2"/>
      </rPr>
      <t xml:space="preserve"> at the workplace and on its website, or, if posting at the workplace or on its website is impractical, has your company provided it to each worker in writing?</t>
    </r>
  </si>
  <si>
    <r>
      <rPr>
        <sz val="11"/>
        <color rgb="FF3D5874"/>
        <rFont val="Franklin Gothic Medium"/>
        <family val="2"/>
      </rPr>
      <t>About the Human Trafficking Risk Template (HTRT)</t>
    </r>
    <r>
      <rPr>
        <sz val="11"/>
        <rFont val="Franklin Gothic Book"/>
        <family val="2"/>
      </rPr>
      <t xml:space="preserve">
The HTRT is a free, open-source template used to support companies in their anti-slavery and human trafficking compliance program. Its goal is to serve as the single standard survey for the collection and sharing of slavery and human trafficking risk and compliance-related data across supply chains. Maintained by a multi-stakeholder development committee, it meets the growing need for a standardized approach to supply chain data exchange.
</t>
    </r>
    <r>
      <rPr>
        <sz val="11"/>
        <color rgb="FF3D5874"/>
        <rFont val="Franklin Gothic Medium"/>
        <family val="2"/>
      </rPr>
      <t>Why am I completing the HTRT?</t>
    </r>
    <r>
      <rPr>
        <sz val="11"/>
        <rFont val="Franklin Gothic Book"/>
        <family val="2"/>
      </rPr>
      <t xml:space="preserve">
In all likelihood, you are completing the HTRT at the request of one or more of your customers.
Companies, like your customer, are facing increasing regulatory requirements and pressure to address their potential slavery and human trafficking impacts. They are responding by taking proactive measures to collect data from their suppliers, like you, to better target and prioritize their risk mitigation actions and, in some cases, improve their public disclosure statements.
</t>
    </r>
    <r>
      <rPr>
        <sz val="11"/>
        <color rgb="FF3D5874"/>
        <rFont val="Franklin Gothic Medium"/>
        <family val="2"/>
      </rPr>
      <t>How does the HTRT work?</t>
    </r>
    <r>
      <rPr>
        <b/>
        <sz val="11"/>
        <rFont val="Franklin Gothic Book"/>
        <family val="2"/>
      </rPr>
      <t xml:space="preserve">
</t>
    </r>
    <r>
      <rPr>
        <sz val="11"/>
        <rFont val="Franklin Gothic Book"/>
        <family val="2"/>
      </rPr>
      <t>The HTRT facilitates easy and efficient data exchange throughout supply chains. It enables suppliers to share data on their practices, policies and procedures with their customers. It also enables companies, like your customers, to satisfy their internal (and increasingly legally-mandated) due diligence commitments. If you would like to submit a comment about the HTRT to the development committee, please email info@htrt.org.</t>
    </r>
  </si>
  <si>
    <t xml:space="preserve">This tab contains the HTRT survey questions that you must complete and submit to your customer, and identifies the required supporting documentation to be submitted along with the HTRT. </t>
  </si>
  <si>
    <t>Use this tab to select your company’s countries of operation as required by Question 1, and to use as a reference when answering Question 2.</t>
  </si>
  <si>
    <t xml:space="preserve">Use this tab to select the industries relevant to your company and suppliers, as required by Question 3. </t>
  </si>
  <si>
    <t xml:space="preserve">This tab allows you to quickly identify missing fields within the HTRT and check your responses prior to submission. </t>
  </si>
  <si>
    <t xml:space="preserve">Please indicate which of these countries your company operates in by selecting 'Yes' in the dropdown menu next to each applicable country. 
Countries listed are Tier 2, Tier 2 Watchlist, Tier 3 and Special Cases according to the U.S. Department of State's 2016 Trafficking in Persons Report (updated annually). These are countries whose governments do not fully meet the U.S. Trafficking Victims Protection Act’s (TVPA) minimum standards.  </t>
  </si>
  <si>
    <t>Please indicate which industries you or your suppliers operate in by selecting 'Yes' in the dropdown menu next to each applicable industry. 
This is a list of industries known to present significant risk of slavery and human trafficking (Strengthening Protections Against Trafficking in Persons in Federal and Corporate Supply Chains. Verité, January 2015).</t>
  </si>
  <si>
    <t>Instructions: 
The Review Tab allows you to quickly identify missing fields within the HTRT and check your responses prior to submission. 
In the 'Required Field' column, green-colored cells indicate the question is complete, red-colored cells indicate the question is incomplete.
If a question is colored red, refer to the 'Notes' column for further information on what is needed to complete the question. 
Refer to the 'Number of Questions to Be Completed' cell (top right corner) for the total number of incomplete questions remaining. 
For quick access to questions, click the link located in the 'Go to Question' column to navigate back to a specific question in the Declaration Tab.</t>
  </si>
  <si>
    <t>For the 'Glossary' tab:</t>
  </si>
  <si>
    <t>Please consult glossary below for definitions and explanations of key terms and concepts referred to within the HTRT.</t>
  </si>
  <si>
    <t>Direct (first tier) supplier</t>
  </si>
  <si>
    <r>
      <t xml:space="preserve">engaging in all forms of </t>
    </r>
    <r>
      <rPr>
        <u/>
        <sz val="10"/>
        <color rgb="FF00B0F0"/>
        <rFont val="Franklin Gothic Book"/>
        <family val="2"/>
      </rPr>
      <t>forced labor</t>
    </r>
    <r>
      <rPr>
        <sz val="10"/>
        <color rgb="FF000000"/>
        <rFont val="Franklin Gothic Book"/>
        <family val="2"/>
      </rPr>
      <t xml:space="preserve"> and </t>
    </r>
    <r>
      <rPr>
        <u/>
        <sz val="10"/>
        <color rgb="FF00B0F0"/>
        <rFont val="Franklin Gothic Book"/>
        <family val="2"/>
      </rPr>
      <t>human trafficking</t>
    </r>
    <r>
      <rPr>
        <sz val="10"/>
        <color rgb="FF000000"/>
        <rFont val="Franklin Gothic Book"/>
        <family val="2"/>
      </rPr>
      <t xml:space="preserve"> (also referred to as </t>
    </r>
    <r>
      <rPr>
        <u/>
        <sz val="10"/>
        <color rgb="FF00B0F0"/>
        <rFont val="Franklin Gothic Book"/>
        <family val="2"/>
      </rPr>
      <t>modern slavery</t>
    </r>
    <r>
      <rPr>
        <sz val="10"/>
        <color rgb="FF000000"/>
        <rFont val="Franklin Gothic Book"/>
        <family val="2"/>
      </rPr>
      <t xml:space="preserve">)? </t>
    </r>
  </si>
  <si>
    <r>
      <t xml:space="preserve">If you answered 'Yes' to Question 4, does your company use </t>
    </r>
    <r>
      <rPr>
        <u/>
        <sz val="10"/>
        <color rgb="FF00B0F0"/>
        <rFont val="Franklin Gothic Book"/>
        <family val="2"/>
      </rPr>
      <t>recruiters</t>
    </r>
    <r>
      <rPr>
        <sz val="10"/>
        <color rgb="FF000000"/>
        <rFont val="Franklin Gothic Book"/>
        <family val="2"/>
      </rPr>
      <t xml:space="preserve"> to recruit </t>
    </r>
    <r>
      <rPr>
        <u/>
        <sz val="10"/>
        <color rgb="FF00B0F0"/>
        <rFont val="Franklin Gothic Book"/>
        <family val="2"/>
      </rPr>
      <t>low-skilled</t>
    </r>
    <r>
      <rPr>
        <sz val="10"/>
        <color rgb="FF000000"/>
        <rFont val="Franklin Gothic Book"/>
        <family val="2"/>
      </rPr>
      <t xml:space="preserve"> foreign or domestic </t>
    </r>
    <r>
      <rPr>
        <u/>
        <sz val="10"/>
        <color rgb="FF00B0F0"/>
        <rFont val="Franklin Gothic Book"/>
        <family val="2"/>
      </rPr>
      <t>migrant</t>
    </r>
    <r>
      <rPr>
        <sz val="10"/>
        <color rgb="FF000000"/>
        <rFont val="Franklin Gothic Book"/>
        <family val="2"/>
      </rPr>
      <t xml:space="preserve"> </t>
    </r>
    <r>
      <rPr>
        <u/>
        <sz val="10"/>
        <color rgb="FF00B0F0"/>
        <rFont val="Franklin Gothic Book"/>
        <family val="2"/>
      </rPr>
      <t>workers</t>
    </r>
    <r>
      <rPr>
        <sz val="10"/>
        <color rgb="FF000000"/>
        <rFont val="Franklin Gothic Book"/>
        <family val="2"/>
      </rPr>
      <t>?</t>
    </r>
  </si>
  <si>
    <r>
      <rPr>
        <u/>
        <sz val="10"/>
        <color rgb="FF00B0F0"/>
        <rFont val="Franklin Gothic Book"/>
        <family val="2"/>
      </rPr>
      <t>migrant workers</t>
    </r>
    <r>
      <rPr>
        <sz val="10"/>
        <rFont val="Franklin Gothic Book"/>
        <family val="2"/>
      </rPr>
      <t xml:space="preserve"> can cancel their employment contracts with no financial penalty before they relocate for work?</t>
    </r>
  </si>
  <si>
    <r>
      <t xml:space="preserve">Does your company issue and enforce a </t>
    </r>
    <r>
      <rPr>
        <u/>
        <sz val="9.9"/>
        <color rgb="FF00B0F0"/>
        <rFont val="Franklin Gothic Book"/>
        <family val="2"/>
      </rPr>
      <t>policy/policies</t>
    </r>
    <r>
      <rPr>
        <sz val="9.9"/>
        <color rgb="FF000000"/>
        <rFont val="Franklin Gothic Book"/>
        <family val="2"/>
      </rPr>
      <t xml:space="preserve"> explicitly ensuring the following:</t>
    </r>
  </si>
  <si>
    <r>
      <t xml:space="preserve">If you answered 'Yes' to Question 17, does your company annually submit a certification to the US Federal Government Contracting Officer or </t>
    </r>
    <r>
      <rPr>
        <u/>
        <sz val="10"/>
        <color rgb="FF00B0F0"/>
        <rFont val="Franklin Gothic Book"/>
        <family val="2"/>
      </rPr>
      <t>prime contractor</t>
    </r>
    <r>
      <rPr>
        <sz val="10"/>
        <color rgb="FF000000"/>
        <rFont val="Franklin Gothic Book"/>
        <family val="2"/>
      </rPr>
      <t xml:space="preserve"> that (i) it has implemented its </t>
    </r>
    <r>
      <rPr>
        <u/>
        <sz val="10"/>
        <color rgb="FF00B0F0"/>
        <rFont val="Franklin Gothic Book"/>
        <family val="2"/>
      </rPr>
      <t>compliance plan</t>
    </r>
    <r>
      <rPr>
        <sz val="10"/>
        <color rgb="FF000000"/>
        <rFont val="Franklin Gothic Book"/>
        <family val="2"/>
      </rPr>
      <t xml:space="preserve">; and (ii) after conducting due diligence, either – (a) to the best of your company’s knowledge and belief, neither it nor any of its </t>
    </r>
    <r>
      <rPr>
        <u/>
        <sz val="10"/>
        <color rgb="FF00B0F0"/>
        <rFont val="Franklin Gothic Book"/>
        <family val="2"/>
      </rPr>
      <t>agents</t>
    </r>
    <r>
      <rPr>
        <sz val="10"/>
        <color rgb="FF000000"/>
        <rFont val="Franklin Gothic Book"/>
        <family val="2"/>
      </rPr>
      <t>, subcontractors, or their agents is engaged in any such activities; or (b) if abuses have been found, your company or subcontractor has taken the appropriate remedial and referral actions.</t>
    </r>
  </si>
  <si>
    <r>
      <t xml:space="preserve">Does your company employ </t>
    </r>
    <r>
      <rPr>
        <u/>
        <sz val="10"/>
        <color rgb="FF00B0F0"/>
        <rFont val="Franklin Gothic Book"/>
        <family val="2"/>
      </rPr>
      <t>low-skilled</t>
    </r>
    <r>
      <rPr>
        <sz val="10"/>
        <color rgb="FF000000"/>
        <rFont val="Franklin Gothic Book"/>
        <family val="2"/>
      </rPr>
      <t xml:space="preserve"> foreign or domestic </t>
    </r>
    <r>
      <rPr>
        <u/>
        <sz val="10"/>
        <color rgb="FF00B0F0"/>
        <rFont val="Franklin Gothic Book"/>
        <family val="2"/>
      </rPr>
      <t>migrant workers</t>
    </r>
    <r>
      <rPr>
        <sz val="10"/>
        <color rgb="FF000000"/>
        <rFont val="Franklin Gothic Book"/>
        <family val="2"/>
      </rPr>
      <t xml:space="preserve"> (directly or through </t>
    </r>
    <r>
      <rPr>
        <u/>
        <sz val="10"/>
        <color rgb="FF00B0F0"/>
        <rFont val="Franklin Gothic Book"/>
        <family val="2"/>
      </rPr>
      <t>recruiters</t>
    </r>
    <r>
      <rPr>
        <sz val="10"/>
        <color rgb="FF000000"/>
        <rFont val="Franklin Gothic Book"/>
        <family val="2"/>
      </rPr>
      <t>)?</t>
    </r>
  </si>
  <si>
    <r>
      <t xml:space="preserve">using </t>
    </r>
    <r>
      <rPr>
        <u/>
        <sz val="10"/>
        <color rgb="FF00B0F0"/>
        <rFont val="Franklin Gothic Book"/>
        <family val="2"/>
      </rPr>
      <t>recruiters</t>
    </r>
    <r>
      <rPr>
        <sz val="10"/>
        <color rgb="FF000000"/>
        <rFont val="Franklin Gothic Book"/>
        <family val="2"/>
      </rPr>
      <t xml:space="preserve"> that do not comply with local labor laws of the country in which the recruiting takes place? </t>
    </r>
  </si>
  <si>
    <r>
      <t xml:space="preserve">the provision or payment of </t>
    </r>
    <r>
      <rPr>
        <u/>
        <sz val="10"/>
        <color rgb="FF00B0F0"/>
        <rFont val="Franklin Gothic Book"/>
        <family val="2"/>
      </rPr>
      <t>return transportation</t>
    </r>
    <r>
      <rPr>
        <sz val="10"/>
        <color rgb="FF000000"/>
        <rFont val="Franklin Gothic Book"/>
        <family val="2"/>
      </rPr>
      <t xml:space="preserve"> for all foreign </t>
    </r>
    <r>
      <rPr>
        <u/>
        <sz val="10"/>
        <color rgb="FF00B0F0"/>
        <rFont val="Franklin Gothic Book"/>
        <family val="2"/>
      </rPr>
      <t>migrant workers</t>
    </r>
    <r>
      <rPr>
        <sz val="10"/>
        <color rgb="FF000000"/>
        <rFont val="Franklin Gothic Book"/>
        <family val="2"/>
      </rPr>
      <t xml:space="preserve"> at the end of their period of employment if they were brought to the country for the purpose of working for your company (directly or through </t>
    </r>
    <r>
      <rPr>
        <u/>
        <sz val="10"/>
        <color rgb="FF00B0F0"/>
        <rFont val="Franklin Gothic Book"/>
        <family val="2"/>
      </rPr>
      <t>recruiters</t>
    </r>
    <r>
      <rPr>
        <sz val="10"/>
        <color rgb="FF000000"/>
        <rFont val="Franklin Gothic Book"/>
        <family val="2"/>
      </rPr>
      <t>) unless they fall under the exceptions outlined in the Glossary under 'Return Transportation'?</t>
    </r>
  </si>
  <si>
    <r>
      <t xml:space="preserve">employees, including those hired by </t>
    </r>
    <r>
      <rPr>
        <u/>
        <sz val="10"/>
        <color rgb="FF00B0F0"/>
        <rFont val="Franklin Gothic Book"/>
        <family val="2"/>
      </rPr>
      <t>recruiters</t>
    </r>
    <r>
      <rPr>
        <sz val="10"/>
        <color rgb="FF000000"/>
        <rFont val="Franklin Gothic Book"/>
        <family val="2"/>
      </rPr>
      <t xml:space="preserve">, are provided with detailed and accurate </t>
    </r>
    <r>
      <rPr>
        <u/>
        <sz val="10"/>
        <color rgb="FF00B0F0"/>
        <rFont val="Franklin Gothic Book"/>
        <family val="2"/>
      </rPr>
      <t>employment agreements or similar work papers</t>
    </r>
    <r>
      <rPr>
        <sz val="10"/>
        <color rgb="FF000000"/>
        <rFont val="Franklin Gothic Book"/>
        <family val="2"/>
      </rPr>
      <t>, prior to relocation in cases where the employee must relocate to perform the work, and in a language understood by the employee?</t>
    </r>
  </si>
  <si>
    <r>
      <t xml:space="preserve">Does your company perform formal screening and evaluation of prospective </t>
    </r>
    <r>
      <rPr>
        <u/>
        <sz val="10"/>
        <color rgb="FF00B0F0"/>
        <rFont val="Franklin Gothic Book"/>
        <family val="2"/>
      </rPr>
      <t>recruiters</t>
    </r>
    <r>
      <rPr>
        <sz val="10"/>
        <color rgb="FF000000"/>
        <rFont val="Franklin Gothic Book"/>
        <family val="2"/>
      </rPr>
      <t xml:space="preserve"> to determine if they (i) operate in compliance with the law and applicable company policies, and (ii) observe the "employers pay" principle of not charging any </t>
    </r>
    <r>
      <rPr>
        <u/>
        <sz val="10"/>
        <color rgb="FF00B0F0"/>
        <rFont val="Franklin Gothic Book"/>
        <family val="2"/>
      </rPr>
      <t>recruitment fees</t>
    </r>
    <r>
      <rPr>
        <sz val="10"/>
        <color rgb="FF000000"/>
        <rFont val="Franklin Gothic Book"/>
        <family val="2"/>
      </rPr>
      <t xml:space="preserve"> to workers, as defined in the glossary?</t>
    </r>
  </si>
  <si>
    <r>
      <t xml:space="preserve">Do your </t>
    </r>
    <r>
      <rPr>
        <u/>
        <sz val="10"/>
        <color rgb="FF00B0F0"/>
        <rFont val="Franklin Gothic Book"/>
        <family val="2"/>
      </rPr>
      <t>suppliers</t>
    </r>
    <r>
      <rPr>
        <sz val="10"/>
        <color rgb="FF000000"/>
        <rFont val="Franklin Gothic Book"/>
        <family val="2"/>
      </rPr>
      <t xml:space="preserve"> operate in any of the countries listed on the 'Countries' tab? </t>
    </r>
    <r>
      <rPr>
        <b/>
        <sz val="10"/>
        <color rgb="FF000000"/>
        <rFont val="Franklin Gothic Book"/>
        <family val="2"/>
      </rPr>
      <t>(You are not required to select these countries on the 'Countries' tab)</t>
    </r>
  </si>
  <si>
    <r>
      <t xml:space="preserve">Does your company or do your </t>
    </r>
    <r>
      <rPr>
        <u/>
        <sz val="10"/>
        <color rgb="FF00B0F0"/>
        <rFont val="Franklin Gothic Book"/>
        <family val="2"/>
      </rPr>
      <t>suppliers</t>
    </r>
    <r>
      <rPr>
        <sz val="10"/>
        <color rgb="FF000000"/>
        <rFont val="Franklin Gothic Book"/>
        <family val="2"/>
      </rPr>
      <t xml:space="preserve"> work in any of the industries listed on the 'Industries' tab? If Yes, please select all industries that apply on the 'Industries' tab.</t>
    </r>
  </si>
  <si>
    <r>
      <t xml:space="preserve">Are your </t>
    </r>
    <r>
      <rPr>
        <u/>
        <sz val="10"/>
        <color rgb="FF00B0F0"/>
        <rFont val="Franklin Gothic Book"/>
        <family val="2"/>
      </rPr>
      <t>suppliers</t>
    </r>
    <r>
      <rPr>
        <sz val="10"/>
        <color rgb="FF000000"/>
        <rFont val="Franklin Gothic Book"/>
        <family val="2"/>
      </rPr>
      <t xml:space="preserve"> required to accept and comply with your policies listed in Questions 6 and 7?</t>
    </r>
  </si>
  <si>
    <t>Withholding employee identity or immigration documents</t>
  </si>
  <si>
    <r>
      <t xml:space="preserve">A recruiter refers to both private and public entities that offer labor recruitment services. Recruiters – variously referred to as labor intermediaries, middlemen, labor brokers, and recruitment </t>
    </r>
    <r>
      <rPr>
        <u/>
        <sz val="11"/>
        <color rgb="FF00B0F0"/>
        <rFont val="Franklin Gothic Book"/>
        <family val="2"/>
      </rPr>
      <t>agents</t>
    </r>
    <r>
      <rPr>
        <sz val="11"/>
        <color rgb="FF000000"/>
        <rFont val="Franklin Gothic Book"/>
        <family val="2"/>
      </rPr>
      <t>, among other terms – recruit, hire, and/or manage workers.</t>
    </r>
  </si>
  <si>
    <r>
      <t xml:space="preserve">Training can be focused on helping </t>
    </r>
    <r>
      <rPr>
        <u/>
        <sz val="11"/>
        <color rgb="FF00B0F0"/>
        <rFont val="Franklin Gothic Book"/>
        <family val="2"/>
      </rPr>
      <t>agents</t>
    </r>
    <r>
      <rPr>
        <sz val="11"/>
        <color rgb="FF000000"/>
        <rFont val="Franklin Gothic Book"/>
        <family val="2"/>
      </rPr>
      <t xml:space="preserve"> better understand company policies, how to effectively implement them and ways to avoid trafficking and </t>
    </r>
    <r>
      <rPr>
        <u/>
        <sz val="11"/>
        <color rgb="FF00B0F0"/>
        <rFont val="Franklin Gothic Book"/>
        <family val="2"/>
      </rPr>
      <t>forced labor</t>
    </r>
    <r>
      <rPr>
        <sz val="11"/>
        <color rgb="FF000000"/>
        <rFont val="Franklin Gothic Book"/>
        <family val="2"/>
      </rPr>
      <t xml:space="preserve"> risks associated with inaction.
</t>
    </r>
  </si>
  <si>
    <r>
      <t xml:space="preserve">If your company is required to publicly disclose information on its efforts to address </t>
    </r>
    <r>
      <rPr>
        <u/>
        <sz val="10"/>
        <color rgb="FF00B0F0"/>
        <rFont val="Franklin Gothic Book"/>
        <family val="2"/>
      </rPr>
      <t>human trafficking</t>
    </r>
    <r>
      <rPr>
        <sz val="10"/>
        <color rgb="FF000000"/>
        <rFont val="Franklin Gothic Book"/>
        <family val="2"/>
      </rPr>
      <t xml:space="preserve"> and slavery, is it in compliance with the relevant legislation? This includes, but is not limited to, the </t>
    </r>
    <r>
      <rPr>
        <u/>
        <sz val="10"/>
        <color rgb="FF00B0F0"/>
        <rFont val="Franklin Gothic Book"/>
        <family val="2"/>
      </rPr>
      <t>UK Modern Slavery Act</t>
    </r>
    <r>
      <rPr>
        <sz val="10"/>
        <color rgb="FF000000"/>
        <rFont val="Franklin Gothic Book"/>
        <family val="2"/>
      </rPr>
      <t xml:space="preserve"> and the </t>
    </r>
    <r>
      <rPr>
        <u/>
        <sz val="10"/>
        <color rgb="FF00B0F0"/>
        <rFont val="Franklin Gothic Book"/>
        <family val="2"/>
      </rPr>
      <t>California Transparency in Supply Chains Act</t>
    </r>
    <r>
      <rPr>
        <sz val="10"/>
        <color rgb="FF000000"/>
        <rFont val="Franklin Gothic Book"/>
        <family val="2"/>
      </rPr>
      <t xml:space="preserve">. Please note: You must read the definition of both of these Acts to accurately answer the question. </t>
    </r>
  </si>
  <si>
    <r>
      <t xml:space="preserve">Forced labor, in accordance with the International Labour Organization (ILO) Forced Labour Convention, 1930 (No.29), is all work and service which is exacted from any person under the menace of any penalty and for which the said person has not offered herself or himself voluntarily. As defined by the ILO, forced labor is an umbrella term that includes slavery, slave-like practices, various forms of debt bondage, </t>
    </r>
    <r>
      <rPr>
        <u/>
        <sz val="11"/>
        <color rgb="FF00B0F0"/>
        <rFont val="Franklin Gothic Book"/>
        <family val="2"/>
      </rPr>
      <t>human trafficking</t>
    </r>
    <r>
      <rPr>
        <sz val="11"/>
        <color rgb="FF000000"/>
        <rFont val="Franklin Gothic Book"/>
        <family val="2"/>
      </rPr>
      <t xml:space="preserve"> – also called </t>
    </r>
    <r>
      <rPr>
        <u/>
        <sz val="11"/>
        <color rgb="FF00B0F0"/>
        <rFont val="Franklin Gothic Book"/>
        <family val="2"/>
      </rPr>
      <t>modern slavery</t>
    </r>
    <r>
      <rPr>
        <sz val="11"/>
        <color rgb="FF000000"/>
        <rFont val="Franklin Gothic Book"/>
        <family val="2"/>
      </rPr>
      <t xml:space="preserve"> – and other practices.</t>
    </r>
  </si>
  <si>
    <r>
      <t xml:space="preserve">Transportation from the place of employment back to the sending country (the country where the </t>
    </r>
    <r>
      <rPr>
        <u/>
        <sz val="11"/>
        <color rgb="FF00B0F0"/>
        <rFont val="Franklin Gothic Book"/>
        <family val="2"/>
      </rPr>
      <t>migrant worker</t>
    </r>
    <r>
      <rPr>
        <sz val="11"/>
        <color rgb="FF000000"/>
        <rFont val="Franklin Gothic Book"/>
        <family val="2"/>
      </rPr>
      <t xml:space="preserve"> was recruited). Exceptions to this requirement include: i) employees who are legally permitted to remain in the country of employment and choose to do so, and ii) employees excempted by an authorized official of the US contracting agency.</t>
    </r>
  </si>
  <si>
    <r>
      <t xml:space="preserve">Includes housing that has been provided or arranged for employees indirectly by </t>
    </r>
    <r>
      <rPr>
        <u/>
        <sz val="11"/>
        <color rgb="FF00B0F0"/>
        <rFont val="Franklin Gothic Book"/>
        <family val="2"/>
      </rPr>
      <t>recruiters</t>
    </r>
    <r>
      <rPr>
        <sz val="11"/>
        <color rgb="FF000000"/>
        <rFont val="Franklin Gothic Book"/>
        <family val="2"/>
      </rPr>
      <t xml:space="preserve"> or directly by the organization completing and submitting the HTRT.</t>
    </r>
  </si>
  <si>
    <r>
      <t xml:space="preserve">Recruitment fees include financial obligations assessed against employees or potential employees, associated with the recruiting process: 
i. For soliciting, identifying, considering, interviewing, referring, retaining, transferring, selecting, testing, training, providing new-hire orientation, recommending, or placing employees or potential employees;
ii. For covering the cost of advertising;
iii. For any activity related to obtaining permanent or temporary labor certification;
iv. For processing petitions;
v. For visas and any fee that facilitates an employee obtaining a visa (ex: appointment and application fees);
vi. For government-mandated costs (ex: border crossing fees);
vii. For procuring photographs and identity documentation (ex: non-governmental passport fees);
viii. Charged as a condition of access to the job opportunity, including procuring medical examinations and immunizations and obtaining background, reference and security clearance checks and examinations; additional certifications;
ix. For an employer's </t>
    </r>
    <r>
      <rPr>
        <u/>
        <sz val="11"/>
        <color rgb="FF00B0F0"/>
        <rFont val="Franklin Gothic Book"/>
        <family val="2"/>
      </rPr>
      <t>recruiters</t>
    </r>
    <r>
      <rPr>
        <sz val="11"/>
        <color rgb="FF000000"/>
        <rFont val="Franklin Gothic Book"/>
        <family val="2"/>
      </rPr>
      <t xml:space="preserve">, </t>
    </r>
    <r>
      <rPr>
        <u/>
        <sz val="11"/>
        <color rgb="FF00B0F0"/>
        <rFont val="Franklin Gothic Book"/>
        <family val="2"/>
      </rPr>
      <t>agents</t>
    </r>
    <r>
      <rPr>
        <sz val="11"/>
        <color rgb="FF000000"/>
        <rFont val="Franklin Gothic Book"/>
        <family val="2"/>
      </rPr>
      <t xml:space="preserve"> or attorneys, or other notary or legal fees; and
x. For language interpreters or translators.
Any financial obligation may be a recruitment fee regardless of whether the payment is in property or money, deducted from wages, paid back in wage or benefit concessions, paid back as a kickback, bribe, in-kind payment, free labor, tip, or tribute.</t>
    </r>
  </si>
  <si>
    <r>
      <t xml:space="preserve">Under the US Federal Acquisition Regulation final rule on Combating Trafficking in Persons, contractors or subcontractors in scope of subpart 52.222-50 paragraph (h) must maintain a compliance plan during the performance of their federal contract, which must include at a minimum:                                                                 
- An awareness plan to inform agents of the US policy prohibiting trafficking in persons, the activities that are prohibited, and the actions that will be taken against an </t>
    </r>
    <r>
      <rPr>
        <u/>
        <sz val="11"/>
        <color rgb="FF00B0F0"/>
        <rFont val="Franklin Gothic Book"/>
        <family val="2"/>
      </rPr>
      <t>agent</t>
    </r>
    <r>
      <rPr>
        <sz val="11"/>
        <color rgb="FF000000"/>
        <rFont val="Franklin Gothic Book"/>
        <family val="2"/>
      </rPr>
      <t xml:space="preserve"> for </t>
    </r>
    <r>
      <rPr>
        <u/>
        <sz val="11"/>
        <color rgb="FF00B0F0"/>
        <rFont val="Franklin Gothic Book"/>
        <family val="2"/>
      </rPr>
      <t>policy</t>
    </r>
    <r>
      <rPr>
        <sz val="11"/>
        <color rgb="FF000000"/>
        <rFont val="Franklin Gothic Book"/>
        <family val="2"/>
      </rPr>
      <t xml:space="preserve"> violations.                                                                        
- A process for agents to report, without fear of retaliation, activity inconsistent with the US policy prohibiting trafficking in persons, including a means to make the Global Human Trafficking hotline phone number and email available to all agents.                                                                                                                        - A recruitment and wage plan that only permits the use of recruitment companies with trained employees, prohibits charging </t>
    </r>
    <r>
      <rPr>
        <u/>
        <sz val="11"/>
        <color rgb="FF00B0F0"/>
        <rFont val="Franklin Gothic Book"/>
        <family val="2"/>
      </rPr>
      <t>recruitment fees</t>
    </r>
    <r>
      <rPr>
        <sz val="11"/>
        <color rgb="FF000000"/>
        <rFont val="Franklin Gothic Book"/>
        <family val="2"/>
      </rPr>
      <t>, and ensures that wages meet applicable host-country legal requirements (or explains any variance).                                                                                                                     - A housing plan that ensures the housing meets host-country housing and safety standards, if your company or subcontractors provide or arrange housing.    
- Procedures to prevent agents and subcontractors at any tier and dollar value from engaging in trafficking in persons and to monitor, detect, and terminate any agents, subcontracts, or subcontractor employees who have engaged in such activities.</t>
    </r>
  </si>
  <si>
    <r>
      <t xml:space="preserve">Employment agreements should include key terms and conditions of employment such as work description, wages, work location(s), living accommodations and associated costs, time off, roundtrip transportation arrangements if relevant, and grievance process. For companies in scope of the US Federal Acquisition Regulation final rule on Combating Trafficking in Persons, these agreements must be provided at least five days before an employee relocates and must include the key terms and conditions listed above plus a prohibition on charging </t>
    </r>
    <r>
      <rPr>
        <u/>
        <sz val="11"/>
        <color rgb="FF00B0F0"/>
        <rFont val="Franklin Gothic Book"/>
        <family val="2"/>
      </rPr>
      <t>recruitment fees</t>
    </r>
    <r>
      <rPr>
        <sz val="11"/>
        <color rgb="FF000000"/>
        <rFont val="Franklin Gothic Book"/>
        <family val="2"/>
      </rPr>
      <t xml:space="preserve"> as well as the content of applicable laws and regulations that prohibit trafficking in persons.</t>
    </r>
  </si>
  <si>
    <r>
      <t xml:space="preserve">Human trafficking, in accordance with the United Nations (UN) Palermo Protocol of 2000, is the recruitment, transportation, transfer, harboring, or receipt of persons by improper means (such as force, abduction, fraud, or coercion) for the purpose of exploitation. Exploitation can include sexual exploitation, </t>
    </r>
    <r>
      <rPr>
        <u/>
        <sz val="11"/>
        <color rgb="FF00B0F0"/>
        <rFont val="Franklin Gothic Book"/>
        <family val="2"/>
      </rPr>
      <t>forced labor</t>
    </r>
    <r>
      <rPr>
        <sz val="11"/>
        <color rgb="FF000000"/>
        <rFont val="Franklin Gothic Book"/>
        <family val="2"/>
      </rPr>
      <t xml:space="preserve"> or services, slavery or practices similar to slavery, </t>
    </r>
    <r>
      <rPr>
        <u/>
        <sz val="11"/>
        <color rgb="FF00B0F0"/>
        <rFont val="Franklin Gothic Book"/>
        <family val="2"/>
      </rPr>
      <t>servitude</t>
    </r>
    <r>
      <rPr>
        <sz val="11"/>
        <color rgb="FF000000"/>
        <rFont val="Franklin Gothic Book"/>
        <family val="2"/>
      </rPr>
      <t xml:space="preserve"> or the removal of organs. As defined by the UN, human trafficking is an umbrella term covering different forms. The International Labour Organization (ILO) also calls human trafficking “</t>
    </r>
    <r>
      <rPr>
        <u/>
        <sz val="11"/>
        <color rgb="FF00B0F0"/>
        <rFont val="Franklin Gothic Book"/>
        <family val="2"/>
      </rPr>
      <t>modern slavery</t>
    </r>
    <r>
      <rPr>
        <sz val="11"/>
        <color rgb="FF000000"/>
        <rFont val="Franklin Gothic Book"/>
        <family val="2"/>
      </rPr>
      <t>” when done for the purposes of forced labor.</t>
    </r>
  </si>
  <si>
    <r>
      <t xml:space="preserve">Modern slavery, in accordance with Guidance issued by the UK Home Office, is a term that encapsulates slavery, </t>
    </r>
    <r>
      <rPr>
        <u/>
        <sz val="11"/>
        <color rgb="FF00B0F0"/>
        <rFont val="Franklin Gothic Book"/>
        <family val="2"/>
      </rPr>
      <t>servitude</t>
    </r>
    <r>
      <rPr>
        <sz val="11"/>
        <color rgb="FF000000"/>
        <rFont val="Franklin Gothic Book"/>
        <family val="2"/>
      </rPr>
      <t xml:space="preserve"> and forced or compulsory labour; and human trafficking. The UK Home Office uses a different definition of human trafficking than the one used in this template. The International Labour Organization (ILO) calls </t>
    </r>
    <r>
      <rPr>
        <u/>
        <sz val="11"/>
        <color rgb="FF00B0F0"/>
        <rFont val="Franklin Gothic Book"/>
        <family val="2"/>
      </rPr>
      <t>human trafficking</t>
    </r>
    <r>
      <rPr>
        <sz val="11"/>
        <color rgb="FF000000"/>
        <rFont val="Franklin Gothic Book"/>
        <family val="2"/>
      </rPr>
      <t xml:space="preserve"> “modern slavery” when done for the purposes of </t>
    </r>
    <r>
      <rPr>
        <u/>
        <sz val="11"/>
        <color rgb="FF00B0F0"/>
        <rFont val="Franklin Gothic Book"/>
        <family val="2"/>
      </rPr>
      <t>forced labor</t>
    </r>
    <r>
      <rPr>
        <sz val="11"/>
        <color rgb="FF000000"/>
        <rFont val="Franklin Gothic Book"/>
        <family val="2"/>
      </rPr>
      <t>.</t>
    </r>
  </si>
  <si>
    <r>
      <t xml:space="preserve">Does your company engage in verification activities to identify, assess and manage risks specific to </t>
    </r>
    <r>
      <rPr>
        <u/>
        <sz val="10"/>
        <color rgb="FF00B0F0"/>
        <rFont val="Franklin Gothic Book"/>
        <family val="2"/>
      </rPr>
      <t>slavery</t>
    </r>
    <r>
      <rPr>
        <sz val="10"/>
        <color rgb="FF000000"/>
        <rFont val="Franklin Gothic Book"/>
        <family val="2"/>
      </rPr>
      <t xml:space="preserve"> and </t>
    </r>
    <r>
      <rPr>
        <u/>
        <sz val="10"/>
        <color rgb="FF00B0F0"/>
        <rFont val="Franklin Gothic Book"/>
        <family val="2"/>
      </rPr>
      <t>human trafficking</t>
    </r>
    <r>
      <rPr>
        <sz val="10"/>
        <color rgb="FF000000"/>
        <rFont val="Franklin Gothic Book"/>
        <family val="2"/>
      </rPr>
      <t xml:space="preserve"> in its operations and </t>
    </r>
    <r>
      <rPr>
        <u/>
        <sz val="10"/>
        <color rgb="FF00B0F0"/>
        <rFont val="Franklin Gothic Book"/>
        <family val="2"/>
      </rPr>
      <t>supply chains</t>
    </r>
    <r>
      <rPr>
        <sz val="10"/>
        <color rgb="FF000000"/>
        <rFont val="Franklin Gothic Book"/>
        <family val="2"/>
      </rPr>
      <t>?</t>
    </r>
  </si>
  <si>
    <r>
      <t xml:space="preserve">Do your employees who have direct responsibility for </t>
    </r>
    <r>
      <rPr>
        <u/>
        <sz val="10"/>
        <color rgb="FF00B0F0"/>
        <rFont val="Franklin Gothic Book"/>
        <family val="2"/>
      </rPr>
      <t>supply chain</t>
    </r>
    <r>
      <rPr>
        <sz val="10"/>
        <color rgb="FF000000"/>
        <rFont val="Franklin Gothic Book"/>
        <family val="2"/>
      </rPr>
      <t xml:space="preserve"> management and recruitment receive </t>
    </r>
    <r>
      <rPr>
        <u/>
        <sz val="10"/>
        <color rgb="FF00B0F0"/>
        <rFont val="Franklin Gothic Book"/>
        <family val="2"/>
      </rPr>
      <t>training</t>
    </r>
    <r>
      <rPr>
        <sz val="10"/>
        <color rgb="FF000000"/>
        <rFont val="Franklin Gothic Book"/>
        <family val="2"/>
      </rPr>
      <t xml:space="preserve"> on how to mitigate risk of </t>
    </r>
    <r>
      <rPr>
        <u/>
        <sz val="10"/>
        <color rgb="FF00B0F0"/>
        <rFont val="Franklin Gothic Book"/>
        <family val="2"/>
      </rPr>
      <t>slavery</t>
    </r>
    <r>
      <rPr>
        <sz val="10"/>
        <color rgb="FF000000"/>
        <rFont val="Franklin Gothic Book"/>
        <family val="2"/>
      </rPr>
      <t xml:space="preserve"> and </t>
    </r>
    <r>
      <rPr>
        <u/>
        <sz val="10"/>
        <color rgb="FF00B0F0"/>
        <rFont val="Franklin Gothic Book"/>
        <family val="2"/>
      </rPr>
      <t>human trafficking</t>
    </r>
    <r>
      <rPr>
        <sz val="10"/>
        <color rgb="FF000000"/>
        <rFont val="Franklin Gothic Book"/>
        <family val="2"/>
      </rPr>
      <t>?</t>
    </r>
  </si>
  <si>
    <r>
      <t>Does your company have a process for</t>
    </r>
    <r>
      <rPr>
        <sz val="10"/>
        <rFont val="Franklin Gothic Book"/>
        <family val="2"/>
      </rPr>
      <t xml:space="preserve"> employees</t>
    </r>
    <r>
      <rPr>
        <sz val="10"/>
        <color theme="9" tint="-0.249977111117893"/>
        <rFont val="Franklin Gothic Book"/>
        <family val="2"/>
      </rPr>
      <t xml:space="preserve"> </t>
    </r>
    <r>
      <rPr>
        <sz val="10"/>
        <rFont val="Franklin Gothic Book"/>
        <family val="2"/>
      </rPr>
      <t xml:space="preserve">and </t>
    </r>
    <r>
      <rPr>
        <u/>
        <sz val="10"/>
        <color rgb="FF00B0F0"/>
        <rFont val="Franklin Gothic Book"/>
        <family val="2"/>
      </rPr>
      <t>agents</t>
    </r>
    <r>
      <rPr>
        <sz val="10"/>
        <rFont val="Franklin Gothic Book"/>
        <family val="2"/>
      </rPr>
      <t xml:space="preserve"> to report, without fear of retaliation, matters related to </t>
    </r>
    <r>
      <rPr>
        <u/>
        <sz val="10"/>
        <color rgb="FF00B0F0"/>
        <rFont val="Franklin Gothic Book"/>
        <family val="2"/>
      </rPr>
      <t>slavery</t>
    </r>
    <r>
      <rPr>
        <sz val="10"/>
        <rFont val="Franklin Gothic Book"/>
        <family val="2"/>
      </rPr>
      <t xml:space="preserve"> and </t>
    </r>
    <r>
      <rPr>
        <u/>
        <sz val="10"/>
        <color rgb="FF00B0F0"/>
        <rFont val="Franklin Gothic Book"/>
        <family val="2"/>
      </rPr>
      <t>human trafficking</t>
    </r>
    <r>
      <rPr>
        <sz val="10"/>
        <color rgb="FF000000"/>
        <rFont val="Franklin Gothic Book"/>
        <family val="2"/>
      </rPr>
      <t>?</t>
    </r>
  </si>
  <si>
    <r>
      <t xml:space="preserve">Does your company maintain </t>
    </r>
    <r>
      <rPr>
        <u/>
        <sz val="10"/>
        <color rgb="FF00B0F0"/>
        <rFont val="Franklin Gothic Book"/>
        <family val="2"/>
      </rPr>
      <t>internal accountability standards</t>
    </r>
    <r>
      <rPr>
        <sz val="10"/>
        <color rgb="FF000000"/>
        <rFont val="Franklin Gothic Book"/>
        <family val="2"/>
      </rPr>
      <t xml:space="preserve"> and procedures for employees and </t>
    </r>
    <r>
      <rPr>
        <u/>
        <sz val="10"/>
        <color rgb="FF00B0F0"/>
        <rFont val="Franklin Gothic Book"/>
        <family val="2"/>
      </rPr>
      <t>agents</t>
    </r>
    <r>
      <rPr>
        <sz val="10"/>
        <color rgb="FF000000"/>
        <rFont val="Franklin Gothic Book"/>
        <family val="2"/>
      </rPr>
      <t xml:space="preserve"> who fail to meet company standards regarding </t>
    </r>
    <r>
      <rPr>
        <u/>
        <sz val="10"/>
        <color rgb="FF00B0F0"/>
        <rFont val="Franklin Gothic Book"/>
        <family val="2"/>
      </rPr>
      <t>slavery</t>
    </r>
    <r>
      <rPr>
        <sz val="10"/>
        <color rgb="FF000000"/>
        <rFont val="Franklin Gothic Book"/>
        <family val="2"/>
      </rPr>
      <t xml:space="preserve"> and </t>
    </r>
    <r>
      <rPr>
        <u/>
        <sz val="10"/>
        <color rgb="FF00B0F0"/>
        <rFont val="Franklin Gothic Book"/>
        <family val="2"/>
      </rPr>
      <t>human trafficking</t>
    </r>
    <r>
      <rPr>
        <sz val="10"/>
        <color rgb="FF000000"/>
        <rFont val="Franklin Gothic Book"/>
        <family val="2"/>
      </rPr>
      <t>?</t>
    </r>
  </si>
  <si>
    <r>
      <t xml:space="preserve">Does your company require </t>
    </r>
    <r>
      <rPr>
        <u/>
        <sz val="10"/>
        <color rgb="FF00B0F0"/>
        <rFont val="Franklin Gothic Book"/>
        <family val="2"/>
      </rPr>
      <t>direct (first tier) suppliers</t>
    </r>
    <r>
      <rPr>
        <sz val="10"/>
        <color rgb="FF000000"/>
        <rFont val="Franklin Gothic Book"/>
        <family val="2"/>
      </rPr>
      <t xml:space="preserve"> to certify that materials incorporated into their products comply with all </t>
    </r>
    <r>
      <rPr>
        <u/>
        <sz val="10"/>
        <color rgb="FF00B0F0"/>
        <rFont val="Franklin Gothic Book"/>
        <family val="2"/>
      </rPr>
      <t>slavery</t>
    </r>
    <r>
      <rPr>
        <sz val="10"/>
        <color rgb="FF000000"/>
        <rFont val="Franklin Gothic Book"/>
        <family val="2"/>
      </rPr>
      <t xml:space="preserve"> and </t>
    </r>
    <r>
      <rPr>
        <u/>
        <sz val="10"/>
        <color rgb="FF00B0F0"/>
        <rFont val="Franklin Gothic Book"/>
        <family val="2"/>
      </rPr>
      <t>human trafficking</t>
    </r>
    <r>
      <rPr>
        <sz val="10"/>
        <color rgb="FF000000"/>
        <rFont val="Franklin Gothic Book"/>
        <family val="2"/>
      </rPr>
      <t xml:space="preserve"> laws of the country or countries in which they are doing business?</t>
    </r>
  </si>
  <si>
    <r>
      <t xml:space="preserve">The California Transparency in Supply Chains Act applies to businesses that do business in California, have annual worldwide gross receipts exceeding 100 million USD, and are identified as manufacturers or retail sellers on their California State tax returns. The Act requires those businesses to disclose their efforts to eradicate </t>
    </r>
    <r>
      <rPr>
        <u/>
        <sz val="11"/>
        <color rgb="FF00B0F0"/>
        <rFont val="Franklin Gothic Book"/>
        <family val="2"/>
      </rPr>
      <t>slavery</t>
    </r>
    <r>
      <rPr>
        <sz val="11"/>
        <color rgb="FF000000"/>
        <rFont val="Franklin Gothic Book"/>
        <family val="2"/>
      </rPr>
      <t xml:space="preserve"> and </t>
    </r>
    <r>
      <rPr>
        <u/>
        <sz val="11"/>
        <color rgb="FF00B0F0"/>
        <rFont val="Franklin Gothic Book"/>
        <family val="2"/>
      </rPr>
      <t>human trafficking</t>
    </r>
    <r>
      <rPr>
        <sz val="11"/>
        <color rgb="FF000000"/>
        <rFont val="Franklin Gothic Book"/>
        <family val="2"/>
      </rPr>
      <t xml:space="preserve"> from their direct supply chains for tangible goods offered for sale. It requires those businesses to post their disclosure on their website with a conspicuous and easily-understood link on the homepage. If the business does not have a website, the Act requires it to provide within 30 days a copy of the disclosure when requested by a consumer. Please follow </t>
    </r>
    <r>
      <rPr>
        <u/>
        <sz val="11"/>
        <color rgb="FF00B0F0"/>
        <rFont val="Franklin Gothic Book"/>
        <family val="2"/>
      </rPr>
      <t>this link</t>
    </r>
    <r>
      <rPr>
        <sz val="11"/>
        <color rgb="FF000000"/>
        <rFont val="Franklin Gothic Book"/>
        <family val="2"/>
      </rPr>
      <t xml:space="preserve"> for more detailed information.</t>
    </r>
  </si>
  <si>
    <r>
      <t xml:space="preserve">Child is defined as a person below the age of 18. Child labor, in accordance with the definition used by the International Labour Organization, is work that deprives children of their childhood, their potential and their dignity, and that is harmful to physical and mental development. It falls under three categories: (1) The unconditional worst forms of child labor, which are internationally defined as </t>
    </r>
    <r>
      <rPr>
        <u/>
        <sz val="11"/>
        <color rgb="FF00B0F0"/>
        <rFont val="Franklin Gothic Book"/>
        <family val="2"/>
      </rPr>
      <t>slavery</t>
    </r>
    <r>
      <rPr>
        <sz val="11"/>
        <color rgb="FF000000"/>
        <rFont val="Franklin Gothic Book"/>
        <family val="2"/>
      </rPr>
      <t xml:space="preserve">, trafficking, debt bondage and other forms of </t>
    </r>
    <r>
      <rPr>
        <u/>
        <sz val="11"/>
        <color rgb="FF00B0F0"/>
        <rFont val="Franklin Gothic Book"/>
        <family val="2"/>
      </rPr>
      <t>forced labor</t>
    </r>
    <r>
      <rPr>
        <sz val="11"/>
        <color rgb="FF000000"/>
        <rFont val="Franklin Gothic Book"/>
        <family val="2"/>
      </rPr>
      <t>, forced recruitment of children for use in armed conflict, prostitution and pornography, and illicit activities. (2) Labor performed by a child who is under the minimum age specified for that kind of work (as defined by national legislation, in accordance with accepted international standards), and that is thus likely to impede the child’s education and full development. (3) Labor that jeopardizes the physical, mental or moral well-being of a child, either because of its nature or because of the conditions in which it is carried out, known as “hazardous work."</t>
    </r>
  </si>
  <si>
    <r>
      <t xml:space="preserve">Direct (first tier) supplier is an organization or person that has been awarded a contract by the organization completing and submitting the HTRT for the purpose of providing a product or service used in its </t>
    </r>
    <r>
      <rPr>
        <u/>
        <sz val="11"/>
        <color rgb="FF00B0F0"/>
        <rFont val="Franklin Gothic Book"/>
        <family val="2"/>
      </rPr>
      <t>supply chain</t>
    </r>
    <r>
      <rPr>
        <sz val="11"/>
        <color rgb="FF000000"/>
        <rFont val="Franklin Gothic Book"/>
        <family val="2"/>
      </rPr>
      <t>.</t>
    </r>
  </si>
  <si>
    <r>
      <t xml:space="preserve">A supplier is defined as an organization or person that provides a product or service used in your </t>
    </r>
    <r>
      <rPr>
        <u/>
        <sz val="11"/>
        <color rgb="FF00B0F0"/>
        <rFont val="Franklin Gothic Book"/>
        <family val="2"/>
      </rPr>
      <t>supply chain</t>
    </r>
    <r>
      <rPr>
        <sz val="11"/>
        <color rgb="FF000000"/>
        <rFont val="Franklin Gothic Book"/>
        <family val="2"/>
      </rPr>
      <t>. The supplier can have a direct or indirect relationship with your organization. Examples of suppliers are: brokers, consultants, contractors, distributors, franchisees or licensees, home workers, independent contractors, manufacturers, primary producers, sub-contractors, and wholesalers.</t>
    </r>
  </si>
  <si>
    <r>
      <t xml:space="preserve">The UK Modern Slavery Act applies to commercial organizations that supply goods or services in any part of the United Kingdom with a global annual turnover of 36 million GBP or more. Section 54 of the Act requires those organizations to prepare a statement setting out the steps they have taken during that financial year to ensure slavery and </t>
    </r>
    <r>
      <rPr>
        <u/>
        <sz val="11"/>
        <color rgb="FF00B0F0"/>
        <rFont val="Franklin Gothic Book"/>
        <family val="2"/>
      </rPr>
      <t>human trafficking</t>
    </r>
    <r>
      <rPr>
        <sz val="11"/>
        <color rgb="FF000000"/>
        <rFont val="Franklin Gothic Book"/>
        <family val="2"/>
      </rPr>
      <t xml:space="preserve"> are not taking place anywhere in their </t>
    </r>
    <r>
      <rPr>
        <u/>
        <sz val="11"/>
        <color rgb="FF00B0F0"/>
        <rFont val="Franklin Gothic Book"/>
        <family val="2"/>
      </rPr>
      <t>supply chains</t>
    </r>
    <r>
      <rPr>
        <sz val="11"/>
        <color rgb="FF000000"/>
        <rFont val="Franklin Gothic Book"/>
        <family val="2"/>
      </rPr>
      <t xml:space="preserve"> and in any part of their own business. The Act requires those organizations to have the statement signed and approved by the relevant authority. It also requires those organizations to publish their statement on their website with a link to the statement in a prominent place on the homepage. If the organization does not have a website, the Act requires it to provide a copy of the statement to anyone who makes a written request for it within 30 days. Please follow </t>
    </r>
    <r>
      <rPr>
        <u/>
        <sz val="11"/>
        <color rgb="FF00B0F0"/>
        <rFont val="Franklin Gothic Book"/>
        <family val="2"/>
      </rPr>
      <t>this link</t>
    </r>
    <r>
      <rPr>
        <sz val="11"/>
        <color rgb="FF000000"/>
        <rFont val="Franklin Gothic Book"/>
        <family val="2"/>
      </rPr>
      <t xml:space="preserve"> for more detailed information.</t>
    </r>
  </si>
  <si>
    <t>document checks (including proof of age documents) of all employees before they begin working to confirm they are allowed to work according to legal standards and applicable company policies?</t>
  </si>
  <si>
    <r>
      <t xml:space="preserve">Questions 17-20: </t>
    </r>
    <r>
      <rPr>
        <u/>
        <sz val="11"/>
        <color rgb="FF00B0F0"/>
        <rFont val="Franklin Gothic Medium"/>
        <family val="2"/>
      </rPr>
      <t>Compliance Plan Requirements (US Federal Acquisition Regulation Final Rule on Combating Trafficking in Persons)</t>
    </r>
  </si>
  <si>
    <r>
      <t xml:space="preserve">If you answered 'Yes' to Question 17, do you have a </t>
    </r>
    <r>
      <rPr>
        <u/>
        <sz val="10"/>
        <color rgb="FF00B0F0"/>
        <rFont val="Franklin Gothic Book"/>
        <family val="2"/>
      </rPr>
      <t>compliance plan</t>
    </r>
    <r>
      <rPr>
        <sz val="10"/>
        <color rgb="FF000000"/>
        <rFont val="Franklin Gothic Book"/>
        <family val="2"/>
      </rPr>
      <t xml:space="preserve"> that meets the minimum requirements outlined in the US FAR Final Rule on Combating Trafficking in Persons?</t>
    </r>
  </si>
  <si>
    <r>
      <rPr>
        <b/>
        <sz val="10"/>
        <color indexed="8"/>
        <rFont val="Franklin Gothic Book"/>
        <family val="2"/>
      </rPr>
      <t xml:space="preserve">Instructions: </t>
    </r>
    <r>
      <rPr>
        <sz val="10"/>
        <color indexed="8"/>
        <rFont val="Franklin Gothic Book"/>
        <family val="2"/>
      </rPr>
      <t xml:space="preserve">
All yellow fields require a response unless otherwise noted. Gray fields do not require a response. 
Hyperlinks (blue and underlined text) = see guidance, definition or description in 'Glossary' tab.
'Supporting documentation required' column = identifies the supporting documentation required to support your answer. 
'URL or File' column = please choose whether you will provide a link or file to the required supporting documentation (where applicable).
'Insert URL to relevant document(s) or corresponding file name(s)' column = please insert the direct URL to, or the file name(s) of, the documents supporting your answers wherever supporting documentation is required.
Comments = please insert any comments, if desired. This field is optional. </t>
    </r>
  </si>
  <si>
    <t>Description: The Human Trafficking Risk Template (HTRT) is a standard survey for the collection and sharing of slavery and human trafficking risk and compliance-related data across supply chains. In all likelihood, you are completing the HTRT at the request of one or more of your customers, and will need to submit the HTRT along with supporting documentation once completed.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</si>
</sst>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4">
    <font>
      <sz val="11"/>
      <color rgb="FF000000"/>
      <name val="Calibri"/>
      <family val="2"/>
    </font>
    <font>
      <sz val="9"/>
      <color rgb="FF000000"/>
      <name val="Calibri"/>
      <family val="2"/>
    </font>
    <font>
      <sz val="9"/>
      <name val="Calibri"/>
      <family val="2"/>
    </font>
    <font>
      <sz val="11"/>
      <color rgb="FF000000"/>
      <name val="Calibri"/>
      <family val="2"/>
    </font>
    <font>
      <sz val="10"/>
      <color rgb="FF000000"/>
      <name val="Calibri"/>
      <family val="2"/>
    </font>
    <font>
      <sz val="9"/>
      <color theme="0"/>
      <name val="Calibri"/>
      <family val="2"/>
    </font>
    <font>
      <sz val="11"/>
      <name val="Calibri"/>
      <family val="2"/>
    </font>
    <font>
      <u/>
      <sz val="11"/>
      <color theme="10"/>
      <name val="Calibri"/>
      <family val="2"/>
    </font>
    <font>
      <b/>
      <sz val="14"/>
      <color theme="4" tint="-0.249977111117893"/>
      <name val="Calibri"/>
      <family val="2"/>
    </font>
    <font>
      <b/>
      <sz val="10"/>
      <name val="Calibri"/>
      <family val="2"/>
    </font>
    <font>
      <sz val="9"/>
      <color theme="1"/>
      <name val="Calibri"/>
      <family val="2"/>
    </font>
    <font>
      <sz val="11"/>
      <color rgb="FF000000"/>
      <name val="Franklin Gothic Book"/>
      <family val="2"/>
    </font>
    <font>
      <b/>
      <sz val="9"/>
      <name val="Franklin Gothic Book"/>
      <family val="2"/>
    </font>
    <font>
      <sz val="11"/>
      <name val="Franklin Gothic Book"/>
      <family val="2"/>
    </font>
    <font>
      <sz val="10"/>
      <name val="Franklin Gothic Book"/>
      <family val="2"/>
    </font>
    <font>
      <sz val="10"/>
      <color rgb="FF000000"/>
      <name val="Franklin Gothic Book"/>
      <family val="2"/>
    </font>
    <font>
      <u/>
      <sz val="11"/>
      <color theme="10"/>
      <name val="Franklin Gothic Book"/>
      <family val="2"/>
    </font>
    <font>
      <b/>
      <sz val="14"/>
      <color theme="4" tint="-0.249977111117893"/>
      <name val="Franklin Gothic Medium"/>
      <family val="2"/>
    </font>
    <font>
      <sz val="11"/>
      <name val="Franklin Gothic Medium"/>
      <family val="2"/>
    </font>
    <font>
      <sz val="11"/>
      <color rgb="FF000000"/>
      <name val="Franklin Gothic Medium"/>
      <family val="2"/>
    </font>
    <font>
      <sz val="10"/>
      <color rgb="FF000000"/>
      <name val="Franklin Gothic Medium"/>
      <family val="2"/>
    </font>
    <font>
      <b/>
      <sz val="12"/>
      <name val="Franklin Gothic Medium"/>
      <family val="2"/>
    </font>
    <font>
      <sz val="12"/>
      <name val="Franklin Gothic Medium"/>
      <family val="2"/>
    </font>
    <font>
      <sz val="12"/>
      <color rgb="FF000000"/>
      <name val="Franklin Gothic Medium"/>
      <family val="2"/>
    </font>
    <font>
      <b/>
      <sz val="9"/>
      <name val="Franklin Gothic Medium"/>
      <family val="2"/>
    </font>
    <font>
      <sz val="11"/>
      <color theme="4" tint="-0.249977111117893"/>
      <name val="Franklin Gothic Book"/>
      <family val="2"/>
    </font>
    <font>
      <b/>
      <sz val="9"/>
      <color rgb="FF000000"/>
      <name val="Franklin Gothic Medium"/>
      <family val="2"/>
    </font>
    <font>
      <sz val="9"/>
      <color rgb="FF000000"/>
      <name val="Franklin Gothic Medium"/>
      <family val="2"/>
    </font>
    <font>
      <sz val="9"/>
      <color rgb="FF000000"/>
      <name val="Franklin Gothic Book"/>
      <family val="2"/>
    </font>
    <font>
      <sz val="10"/>
      <color indexed="8"/>
      <name val="Franklin Gothic Book"/>
      <family val="2"/>
    </font>
    <font>
      <b/>
      <sz val="10"/>
      <color rgb="FF000000"/>
      <name val="Franklin Gothic Book"/>
      <family val="2"/>
    </font>
    <font>
      <sz val="9"/>
      <color rgb="FFFF0000"/>
      <name val="Franklin Gothic Book"/>
      <family val="2"/>
    </font>
    <font>
      <sz val="9"/>
      <name val="Franklin Gothic Book"/>
      <family val="2"/>
    </font>
    <font>
      <sz val="14"/>
      <color theme="4" tint="-0.249977111117893"/>
      <name val="Franklin Gothic Medium"/>
      <family val="2"/>
    </font>
    <font>
      <sz val="8"/>
      <name val="Calibri"/>
      <family val="2"/>
    </font>
    <font>
      <b/>
      <sz val="20"/>
      <color theme="0"/>
      <name val="Franklin Gothic Medium"/>
      <family val="2"/>
    </font>
    <font>
      <sz val="9"/>
      <color rgb="FF000000"/>
      <name val="Franklin Gothic Book"/>
      <family val="2"/>
    </font>
    <font>
      <sz val="10"/>
      <color theme="9" tint="-0.249977111117893"/>
      <name val="Franklin Gothic Book"/>
      <family val="2"/>
    </font>
    <font>
      <sz val="11"/>
      <name val="Franklin Gothic Book"/>
      <family val="2"/>
    </font>
    <font>
      <sz val="10"/>
      <color rgb="FF000000"/>
      <name val="Franklin Gothic Book"/>
      <family val="2"/>
    </font>
    <font>
      <sz val="11"/>
      <color theme="9" tint="-0.249977111117893"/>
      <name val="Franklin Gothic Book"/>
      <family val="2"/>
    </font>
    <font>
      <sz val="10"/>
      <name val="Franklin Gothic Book"/>
      <family val="2"/>
    </font>
    <font>
      <b/>
      <sz val="7"/>
      <color rgb="FF000000"/>
      <name val="Roboto"/>
    </font>
    <font>
      <sz val="7"/>
      <color rgb="FF000000"/>
      <name val="Roboto"/>
    </font>
    <font>
      <sz val="11"/>
      <color rgb="FF000000"/>
      <name val="Franklin Gothic Book"/>
      <family val="2"/>
    </font>
    <font>
      <sz val="9.9"/>
      <color rgb="FF000000"/>
      <name val="Franklin Gothic Book"/>
      <family val="2"/>
    </font>
    <font>
      <b/>
      <sz val="11"/>
      <name val="Franklin Gothic Book"/>
      <family val="2"/>
    </font>
    <font>
      <sz val="11"/>
      <color rgb="FF3D5874"/>
      <name val="Franklin Gothic Medium"/>
      <family val="2"/>
    </font>
    <font>
      <sz val="9"/>
      <name val="Franklin Gothic Medium"/>
      <family val="2"/>
    </font>
    <font>
      <sz val="14"/>
      <name val="Franklin Gothic Medium"/>
      <family val="2"/>
    </font>
    <font>
      <sz val="9"/>
      <color theme="1"/>
      <name val="Franklin Gothic Medium"/>
      <family val="2"/>
    </font>
    <font>
      <sz val="12"/>
      <name val="Franklin Gothic Medium"/>
      <family val="2"/>
    </font>
    <font>
      <sz val="9"/>
      <color rgb="FFFF0000"/>
      <name val="Franklin Gothic Book"/>
      <family val="2"/>
    </font>
    <font>
      <b/>
      <sz val="9"/>
      <color theme="0"/>
      <name val="Calibri"/>
      <family val="2"/>
    </font>
    <font>
      <b/>
      <sz val="9"/>
      <color rgb="FF000000"/>
      <name val="Franklin Gothic Book"/>
      <family val="2"/>
    </font>
    <font>
      <sz val="8"/>
      <color theme="0"/>
      <name val="Franklin Gothic Book"/>
      <family val="2"/>
    </font>
    <font>
      <sz val="24"/>
      <color theme="0"/>
      <name val="Franklin Gothic Book"/>
      <family val="2"/>
    </font>
    <font>
      <sz val="18"/>
      <color theme="0"/>
      <name val="Franklin Gothic Book"/>
      <family val="2"/>
    </font>
    <font>
      <u/>
      <sz val="11"/>
      <color rgb="FF00B0F0"/>
      <name val="Franklin Gothic Book"/>
      <family val="2"/>
    </font>
    <font>
      <sz val="10"/>
      <name val="Calibri"/>
      <family val="2"/>
    </font>
    <font>
      <sz val="10"/>
      <name val="Franklin Gothic Medium"/>
      <family val="2"/>
    </font>
    <font>
      <sz val="11"/>
      <color theme="0"/>
      <name val="Franklin Gothic Book"/>
      <family val="2"/>
    </font>
    <font>
      <u/>
      <sz val="10"/>
      <color rgb="FF00B0F0"/>
      <name val="Franklin Gothic Book"/>
      <family val="2"/>
    </font>
    <font>
      <u/>
      <sz val="11"/>
      <color rgb="FF00B0F0"/>
      <name val="Franklin Gothic Medium"/>
      <family val="2"/>
    </font>
    <font>
      <sz val="11"/>
      <color theme="0"/>
      <name val="Calibri"/>
      <family val="2"/>
    </font>
    <font>
      <sz val="12"/>
      <color theme="0"/>
      <name val="Franklin Gothic Medium"/>
      <family val="2"/>
    </font>
    <font>
      <sz val="11"/>
      <color theme="0"/>
      <name val="Franklin Gothic Medium"/>
      <family val="2"/>
    </font>
    <font>
      <sz val="10"/>
      <color theme="0"/>
      <name val="Franklin Gothic Book"/>
      <family val="2"/>
    </font>
    <font>
      <sz val="10"/>
      <color theme="0"/>
      <name val="Calibri"/>
      <family val="2"/>
    </font>
    <font>
      <sz val="10"/>
      <color theme="0"/>
      <name val="Franklin Gothic Medium"/>
      <family val="2"/>
    </font>
    <font>
      <b/>
      <u/>
      <sz val="14"/>
      <color theme="10"/>
      <name val="Franklin Gothic Book"/>
      <family val="2"/>
    </font>
    <font>
      <u/>
      <sz val="9.9"/>
      <color rgb="FF00B0F0"/>
      <name val="Franklin Gothic Book"/>
      <family val="2"/>
    </font>
    <font>
      <sz val="10"/>
      <color rgb="FFFF0000"/>
      <name val="Franklin Gothic Book"/>
      <family val="2"/>
    </font>
    <font>
      <b/>
      <sz val="10"/>
      <color indexed="8"/>
      <name val="Franklin Gothic Book"/>
      <family val="2"/>
    </font>
  </fonts>
  <fills count="15">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14999847407452621"/>
        <bgColor rgb="FFEFEFEF"/>
      </patternFill>
    </fill>
    <fill>
      <patternFill patternType="solid">
        <fgColor theme="0"/>
        <bgColor rgb="FFEFEFEF"/>
      </patternFill>
    </fill>
    <fill>
      <patternFill patternType="solid">
        <fgColor rgb="FFFFE1E1"/>
        <bgColor indexed="64"/>
      </patternFill>
    </fill>
    <fill>
      <patternFill patternType="solid">
        <fgColor theme="4" tint="0.79998168889431442"/>
        <bgColor indexed="64"/>
      </patternFill>
    </fill>
    <fill>
      <patternFill patternType="solid">
        <fgColor rgb="FFC4CCD5"/>
        <bgColor indexed="64"/>
      </patternFill>
    </fill>
    <fill>
      <patternFill patternType="solid">
        <fgColor rgb="FFD8DDE3"/>
        <bgColor indexed="64"/>
      </patternFill>
    </fill>
    <fill>
      <patternFill patternType="solid">
        <fgColor rgb="FFEBEEF1"/>
        <bgColor indexed="64"/>
      </patternFill>
    </fill>
    <fill>
      <patternFill patternType="solid">
        <fgColor rgb="FF3D5874"/>
        <bgColor indexed="64"/>
      </patternFill>
    </fill>
    <fill>
      <patternFill patternType="solid">
        <fgColor rgb="FFA9C1D7"/>
        <bgColor rgb="FFEFEFEF"/>
      </patternFill>
    </fill>
    <fill>
      <patternFill patternType="solid">
        <fgColor rgb="FFA6A6A6"/>
        <bgColor indexed="64"/>
      </patternFill>
    </fill>
  </fills>
  <borders count="59">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style="thin">
        <color auto="1"/>
      </top>
      <bottom style="thin">
        <color auto="1"/>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theme="4" tint="-0.249977111117893"/>
      </left>
      <right/>
      <top style="thin">
        <color theme="4" tint="-0.249977111117893"/>
      </top>
      <bottom style="thin">
        <color theme="4" tint="-0.249977111117893"/>
      </bottom>
      <diagonal/>
    </border>
    <border>
      <left/>
      <right style="thin">
        <color theme="4" tint="-0.249977111117893"/>
      </right>
      <top style="thin">
        <color theme="4" tint="-0.249977111117893"/>
      </top>
      <bottom style="thin">
        <color theme="4" tint="-0.249977111117893"/>
      </bottom>
      <diagonal/>
    </border>
    <border>
      <left style="thin">
        <color theme="4" tint="-0.249977111117893"/>
      </left>
      <right style="thin">
        <color theme="4" tint="-0.249977111117893"/>
      </right>
      <top style="thin">
        <color theme="4" tint="-0.249977111117893"/>
      </top>
      <bottom style="thin">
        <color theme="4" tint="-0.249977111117893"/>
      </bottom>
      <diagonal/>
    </border>
    <border>
      <left/>
      <right/>
      <top style="thin">
        <color theme="4" tint="-0.249977111117893"/>
      </top>
      <bottom style="thin">
        <color theme="4" tint="-0.249977111117893"/>
      </bottom>
      <diagonal/>
    </border>
    <border>
      <left/>
      <right style="thin">
        <color theme="4" tint="-0.249977111117893"/>
      </right>
      <top style="thin">
        <color theme="4" tint="-0.249977111117893"/>
      </top>
      <bottom/>
      <diagonal/>
    </border>
    <border>
      <left style="thin">
        <color theme="4" tint="-0.249977111117893"/>
      </left>
      <right/>
      <top style="thin">
        <color theme="4" tint="-0.249977111117893"/>
      </top>
      <bottom/>
      <diagonal/>
    </border>
    <border>
      <left style="thin">
        <color theme="4" tint="-0.249977111117893"/>
      </left>
      <right/>
      <top/>
      <bottom/>
      <diagonal/>
    </border>
    <border>
      <left/>
      <right style="thin">
        <color theme="4" tint="-0.249977111117893"/>
      </right>
      <top/>
      <bottom/>
      <diagonal/>
    </border>
    <border>
      <left style="thin">
        <color theme="4" tint="-0.249977111117893"/>
      </left>
      <right/>
      <top/>
      <bottom style="thin">
        <color theme="4" tint="-0.249977111117893"/>
      </bottom>
      <diagonal/>
    </border>
    <border>
      <left/>
      <right style="thin">
        <color theme="4" tint="-0.249977111117893"/>
      </right>
      <top/>
      <bottom style="thin">
        <color theme="4" tint="-0.249977111117893"/>
      </bottom>
      <diagonal/>
    </border>
    <border>
      <left/>
      <right/>
      <top style="thin">
        <color theme="4" tint="-0.249977111117893"/>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theme="4" tint="-0.249977111117893"/>
      </left>
      <right style="thin">
        <color theme="4" tint="-0.249977111117893"/>
      </right>
      <top style="thin">
        <color theme="4" tint="-0.249977111117893"/>
      </top>
      <bottom/>
      <diagonal/>
    </border>
    <border>
      <left/>
      <right/>
      <top/>
      <bottom style="thin">
        <color theme="4" tint="-0.249977111117893"/>
      </bottom>
      <diagonal/>
    </border>
    <border>
      <left style="thin">
        <color theme="4" tint="-0.249977111117893"/>
      </left>
      <right style="thin">
        <color theme="4" tint="-0.249977111117893"/>
      </right>
      <top/>
      <bottom style="thin">
        <color theme="4" tint="-0.249977111117893"/>
      </bottom>
      <diagonal/>
    </border>
    <border>
      <left style="thin">
        <color theme="4" tint="-0.249977111117893"/>
      </left>
      <right style="thin">
        <color theme="4" tint="-0.249977111117893"/>
      </right>
      <top/>
      <bottom/>
      <diagonal/>
    </border>
    <border>
      <left/>
      <right style="thin">
        <color theme="4"/>
      </right>
      <top/>
      <bottom/>
      <diagonal/>
    </border>
    <border>
      <left style="thin">
        <color theme="4" tint="-0.249977111117893"/>
      </left>
      <right/>
      <top/>
      <bottom style="thin">
        <color theme="8"/>
      </bottom>
      <diagonal/>
    </border>
    <border>
      <left/>
      <right style="thin">
        <color theme="4" tint="-0.249977111117893"/>
      </right>
      <top/>
      <bottom style="thin">
        <color theme="8"/>
      </bottom>
      <diagonal/>
    </border>
    <border>
      <left style="thin">
        <color rgb="FF506881"/>
      </left>
      <right/>
      <top/>
      <bottom/>
      <diagonal/>
    </border>
    <border>
      <left style="thin">
        <color theme="4" tint="-0.249977111117893"/>
      </left>
      <right/>
      <top style="thin">
        <color rgb="FF506881"/>
      </top>
      <bottom style="thin">
        <color theme="4" tint="-0.249977111117893"/>
      </bottom>
      <diagonal/>
    </border>
    <border>
      <left/>
      <right/>
      <top style="thin">
        <color rgb="FF506881"/>
      </top>
      <bottom style="thin">
        <color theme="4" tint="-0.249977111117893"/>
      </bottom>
      <diagonal/>
    </border>
    <border>
      <left style="medium">
        <color theme="4" tint="-0.249977111117893"/>
      </left>
      <right style="thin">
        <color theme="4" tint="-0.249977111117893"/>
      </right>
      <top style="medium">
        <color theme="4" tint="-0.249977111117893"/>
      </top>
      <bottom/>
      <diagonal/>
    </border>
    <border>
      <left style="thin">
        <color theme="4" tint="-0.249977111117893"/>
      </left>
      <right style="medium">
        <color theme="4" tint="-0.249977111117893"/>
      </right>
      <top style="medium">
        <color theme="4" tint="-0.249977111117893"/>
      </top>
      <bottom/>
      <diagonal/>
    </border>
    <border>
      <left style="thin">
        <color theme="4" tint="-0.249977111117893"/>
      </left>
      <right/>
      <top style="thin">
        <color rgb="FF506881"/>
      </top>
      <bottom style="thin">
        <color rgb="FF506881"/>
      </bottom>
      <diagonal/>
    </border>
    <border>
      <left/>
      <right/>
      <top style="thin">
        <color rgb="FF506881"/>
      </top>
      <bottom style="thin">
        <color rgb="FF506881"/>
      </bottom>
      <diagonal/>
    </border>
    <border>
      <left/>
      <right style="thin">
        <color rgb="FF506881"/>
      </right>
      <top style="thin">
        <color rgb="FF506881"/>
      </top>
      <bottom style="thin">
        <color rgb="FF506881"/>
      </bottom>
      <diagonal/>
    </border>
    <border>
      <left style="thin">
        <color theme="4" tint="-0.249977111117893"/>
      </left>
      <right style="medium">
        <color theme="4" tint="-0.249977111117893"/>
      </right>
      <top style="thin">
        <color theme="4" tint="-0.249977111117893"/>
      </top>
      <bottom style="thin">
        <color rgb="FF506881"/>
      </bottom>
      <diagonal/>
    </border>
    <border>
      <left style="thin">
        <color rgb="FF3D5874"/>
      </left>
      <right/>
      <top/>
      <bottom/>
      <diagonal/>
    </border>
    <border>
      <left style="thin">
        <color rgb="FF3D5874"/>
      </left>
      <right style="thin">
        <color theme="4" tint="-0.249977111117893"/>
      </right>
      <top style="thin">
        <color rgb="FF3D5874"/>
      </top>
      <bottom style="thin">
        <color theme="4" tint="-0.249977111117893"/>
      </bottom>
      <diagonal/>
    </border>
    <border>
      <left/>
      <right style="thin">
        <color rgb="FF3D5874"/>
      </right>
      <top/>
      <bottom style="thin">
        <color rgb="FF3D5874"/>
      </bottom>
      <diagonal/>
    </border>
    <border>
      <left style="thin">
        <color theme="4" tint="-0.249977111117893"/>
      </left>
      <right/>
      <top style="thin">
        <color rgb="FF3D5874"/>
      </top>
      <bottom style="thin">
        <color rgb="FF3D5874"/>
      </bottom>
      <diagonal/>
    </border>
    <border>
      <left/>
      <right style="thin">
        <color rgb="FF3D5874"/>
      </right>
      <top style="thin">
        <color rgb="FF3D5874"/>
      </top>
      <bottom style="thin">
        <color rgb="FF3D5874"/>
      </bottom>
      <diagonal/>
    </border>
    <border>
      <left style="thin">
        <color theme="4" tint="-0.249977111117893"/>
      </left>
      <right style="thin">
        <color theme="4" tint="-0.249977111117893"/>
      </right>
      <top style="thin">
        <color rgb="FF506881"/>
      </top>
      <bottom style="thin">
        <color theme="4" tint="-0.249977111117893"/>
      </bottom>
      <diagonal/>
    </border>
    <border>
      <left style="thin">
        <color theme="4" tint="-0.249977111117893"/>
      </left>
      <right style="thin">
        <color theme="4" tint="-0.249977111117893"/>
      </right>
      <top/>
      <bottom style="thin">
        <color rgb="FF506881"/>
      </bottom>
      <diagonal/>
    </border>
    <border>
      <left style="thin">
        <color theme="4" tint="-0.249977111117893"/>
      </left>
      <right style="thin">
        <color theme="4" tint="-0.249977111117893"/>
      </right>
      <top style="thin">
        <color theme="4" tint="-0.249977111117893"/>
      </top>
      <bottom style="thin">
        <color rgb="FF63798F"/>
      </bottom>
      <diagonal/>
    </border>
    <border>
      <left style="thin">
        <color theme="4" tint="-0.249977111117893"/>
      </left>
      <right style="thin">
        <color theme="4" tint="-0.249977111117893"/>
      </right>
      <top style="thin">
        <color rgb="FF506881"/>
      </top>
      <bottom style="thin">
        <color rgb="FF63798F"/>
      </bottom>
      <diagonal/>
    </border>
    <border>
      <left/>
      <right/>
      <top style="thin">
        <color rgb="FF63798F"/>
      </top>
      <bottom style="thin">
        <color rgb="FF63798F"/>
      </bottom>
      <diagonal/>
    </border>
    <border>
      <left style="thin">
        <color rgb="FF506881"/>
      </left>
      <right/>
      <top style="thin">
        <color theme="4" tint="-0.249977111117893"/>
      </top>
      <bottom style="thin">
        <color theme="4" tint="-0.249977111117893"/>
      </bottom>
      <diagonal/>
    </border>
    <border>
      <left style="thin">
        <color rgb="FF9EABB9"/>
      </left>
      <right/>
      <top style="thin">
        <color theme="4" tint="-0.249977111117893"/>
      </top>
      <bottom/>
      <diagonal/>
    </border>
    <border>
      <left style="thin">
        <color rgb="FF9EABB9"/>
      </left>
      <right/>
      <top/>
      <bottom/>
      <diagonal/>
    </border>
    <border>
      <left style="thin">
        <color rgb="FF9EABB9"/>
      </left>
      <right/>
      <top/>
      <bottom style="thin">
        <color theme="4" tint="-0.249977111117893"/>
      </bottom>
      <diagonal/>
    </border>
    <border>
      <left style="thin">
        <color rgb="FF9EABB9"/>
      </left>
      <right/>
      <top style="thin">
        <color theme="4" tint="-0.249977111117893"/>
      </top>
      <bottom style="thin">
        <color theme="4" tint="-0.249977111117893"/>
      </bottom>
      <diagonal/>
    </border>
    <border>
      <left/>
      <right style="thin">
        <color auto="1"/>
      </right>
      <top style="thin">
        <color rgb="FF63798F"/>
      </top>
      <bottom style="thin">
        <color rgb="FF63798F"/>
      </bottom>
      <diagonal/>
    </border>
  </borders>
  <cellStyleXfs count="2">
    <xf numFmtId="0" fontId="0" fillId="0" borderId="0"/>
    <xf numFmtId="0" fontId="7" fillId="0" borderId="0" applyNumberFormat="0" applyFill="0" applyBorder="0" applyAlignment="0" applyProtection="0"/>
  </cellStyleXfs>
  <cellXfs count="378">
    <xf numFmtId="0" fontId="0" fillId="0" borderId="0" xfId="0"/>
    <xf numFmtId="0" fontId="1" fillId="3" borderId="1" xfId="0" applyFont="1" applyFill="1" applyBorder="1" applyAlignment="1"/>
    <xf numFmtId="0" fontId="1" fillId="3" borderId="2" xfId="0" applyFont="1" applyFill="1" applyBorder="1" applyAlignment="1"/>
    <xf numFmtId="0" fontId="1" fillId="3" borderId="3" xfId="0" applyFont="1" applyFill="1" applyBorder="1" applyAlignment="1"/>
    <xf numFmtId="0" fontId="1" fillId="3" borderId="0" xfId="0" applyFont="1" applyFill="1" applyAlignment="1"/>
    <xf numFmtId="0" fontId="1" fillId="3" borderId="4" xfId="0" applyFont="1" applyFill="1" applyBorder="1" applyAlignment="1"/>
    <xf numFmtId="0" fontId="1" fillId="3" borderId="0" xfId="0" applyFont="1" applyFill="1" applyBorder="1" applyAlignment="1"/>
    <xf numFmtId="0" fontId="1" fillId="3" borderId="6" xfId="0" applyFont="1" applyFill="1" applyBorder="1" applyAlignment="1"/>
    <xf numFmtId="0" fontId="2" fillId="3" borderId="0" xfId="0" applyFont="1" applyFill="1" applyAlignment="1"/>
    <xf numFmtId="0" fontId="1" fillId="3" borderId="9" xfId="0" applyFont="1" applyFill="1" applyBorder="1" applyAlignment="1"/>
    <xf numFmtId="0" fontId="5" fillId="3" borderId="0" xfId="0" applyFont="1" applyFill="1" applyAlignment="1"/>
    <xf numFmtId="0" fontId="3" fillId="3" borderId="0" xfId="0" applyFont="1" applyFill="1" applyAlignment="1">
      <alignment vertical="center"/>
    </xf>
    <xf numFmtId="0" fontId="6" fillId="6" borderId="0" xfId="0" applyFont="1" applyFill="1" applyAlignment="1">
      <alignment vertical="center"/>
    </xf>
    <xf numFmtId="0" fontId="0" fillId="3" borderId="0" xfId="0" applyFont="1" applyFill="1" applyAlignment="1">
      <alignment vertical="center"/>
    </xf>
    <xf numFmtId="0" fontId="0" fillId="3" borderId="0" xfId="0" applyFont="1" applyFill="1" applyAlignment="1"/>
    <xf numFmtId="0" fontId="0" fillId="3" borderId="0" xfId="0" applyFont="1" applyFill="1" applyAlignment="1">
      <alignment horizontal="left" indent="1"/>
    </xf>
    <xf numFmtId="0" fontId="6" fillId="3" borderId="0" xfId="0" applyFont="1" applyFill="1" applyAlignment="1">
      <alignment horizontal="left" indent="1"/>
    </xf>
    <xf numFmtId="0" fontId="0" fillId="3" borderId="0" xfId="0" applyFont="1" applyFill="1" applyBorder="1" applyAlignment="1"/>
    <xf numFmtId="0" fontId="0" fillId="3" borderId="0" xfId="0" applyFont="1" applyFill="1" applyBorder="1" applyAlignment="1">
      <alignment horizontal="left" indent="1"/>
    </xf>
    <xf numFmtId="0" fontId="0" fillId="3" borderId="0" xfId="0" applyFont="1" applyFill="1" applyBorder="1" applyAlignment="1">
      <alignment horizontal="left" wrapText="1" indent="1"/>
    </xf>
    <xf numFmtId="0" fontId="0" fillId="3" borderId="0" xfId="0" applyFont="1" applyFill="1" applyAlignment="1">
      <alignment horizontal="left" wrapText="1" indent="1"/>
    </xf>
    <xf numFmtId="0" fontId="4" fillId="3" borderId="16" xfId="0" applyFont="1" applyFill="1" applyBorder="1" applyAlignment="1">
      <alignment horizontal="center" vertical="center"/>
    </xf>
    <xf numFmtId="0" fontId="4" fillId="3" borderId="0" xfId="0" applyFont="1" applyFill="1" applyAlignment="1">
      <alignment horizontal="left" vertical="top" indent="1"/>
    </xf>
    <xf numFmtId="0" fontId="4" fillId="3" borderId="16" xfId="0" applyFont="1" applyFill="1" applyBorder="1" applyAlignment="1"/>
    <xf numFmtId="0" fontId="4" fillId="3" borderId="0" xfId="0" applyFont="1" applyFill="1" applyAlignment="1"/>
    <xf numFmtId="0" fontId="1" fillId="3" borderId="5"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6" fillId="3" borderId="0" xfId="0" applyFont="1" applyFill="1" applyAlignment="1"/>
    <xf numFmtId="0" fontId="6" fillId="3" borderId="0" xfId="0" applyFont="1" applyFill="1" applyBorder="1" applyAlignment="1"/>
    <xf numFmtId="0" fontId="4" fillId="3" borderId="29" xfId="0" applyFont="1" applyFill="1" applyBorder="1" applyAlignment="1">
      <alignment horizontal="center" vertical="center"/>
    </xf>
    <xf numFmtId="0" fontId="4" fillId="0" borderId="29" xfId="0" applyFont="1" applyFill="1" applyBorder="1" applyAlignment="1">
      <alignment horizontal="left" vertical="center" wrapText="1" indent="1"/>
    </xf>
    <xf numFmtId="0" fontId="4" fillId="4" borderId="20" xfId="0" applyFont="1" applyFill="1" applyBorder="1" applyAlignment="1"/>
    <xf numFmtId="0" fontId="4" fillId="4" borderId="21" xfId="0" applyFont="1" applyFill="1" applyBorder="1" applyAlignment="1"/>
    <xf numFmtId="0" fontId="4" fillId="4" borderId="19" xfId="0" applyFont="1" applyFill="1" applyBorder="1" applyAlignment="1">
      <alignment horizontal="left" vertical="top" indent="1"/>
    </xf>
    <xf numFmtId="0" fontId="4" fillId="4" borderId="18" xfId="0" applyFont="1" applyFill="1" applyBorder="1" applyAlignment="1">
      <alignment horizontal="left" vertical="top" indent="1"/>
    </xf>
    <xf numFmtId="0" fontId="10" fillId="3" borderId="0" xfId="0" applyFont="1" applyFill="1" applyAlignment="1"/>
    <xf numFmtId="0" fontId="11" fillId="3" borderId="0" xfId="0" applyFont="1" applyFill="1" applyAlignment="1">
      <alignment vertical="center"/>
    </xf>
    <xf numFmtId="0" fontId="12" fillId="6" borderId="0" xfId="0" applyFont="1" applyFill="1" applyAlignment="1">
      <alignment horizontal="left" vertical="center"/>
    </xf>
    <xf numFmtId="0" fontId="13" fillId="6" borderId="0" xfId="0" applyFont="1" applyFill="1" applyAlignment="1">
      <alignment vertical="center"/>
    </xf>
    <xf numFmtId="0" fontId="11" fillId="3" borderId="0" xfId="0" applyFont="1" applyFill="1" applyAlignment="1"/>
    <xf numFmtId="0" fontId="13" fillId="3" borderId="16" xfId="0" applyFont="1" applyFill="1" applyBorder="1" applyAlignment="1">
      <alignment horizontal="left" vertical="top" indent="1"/>
    </xf>
    <xf numFmtId="0" fontId="11" fillId="0" borderId="16" xfId="0" applyFont="1" applyBorder="1" applyAlignment="1">
      <alignment horizontal="left" vertical="top" wrapText="1" indent="1"/>
    </xf>
    <xf numFmtId="0" fontId="13" fillId="3" borderId="27" xfId="0" applyFont="1" applyFill="1" applyBorder="1" applyAlignment="1">
      <alignment horizontal="left" vertical="top" indent="1"/>
    </xf>
    <xf numFmtId="0" fontId="11" fillId="3" borderId="31" xfId="0" applyFont="1" applyFill="1" applyBorder="1" applyAlignment="1"/>
    <xf numFmtId="0" fontId="13" fillId="3" borderId="29" xfId="0" applyFont="1" applyFill="1" applyBorder="1" applyAlignment="1">
      <alignment horizontal="left" vertical="top" indent="1"/>
    </xf>
    <xf numFmtId="0" fontId="13" fillId="3" borderId="16" xfId="0" applyFont="1" applyFill="1" applyBorder="1" applyAlignment="1">
      <alignment horizontal="left" vertical="top" wrapText="1" indent="1"/>
    </xf>
    <xf numFmtId="0" fontId="11" fillId="3" borderId="0" xfId="0" applyFont="1" applyFill="1" applyAlignment="1">
      <alignment horizontal="left" indent="1"/>
    </xf>
    <xf numFmtId="0" fontId="13" fillId="3" borderId="0" xfId="0" applyFont="1" applyFill="1" applyAlignment="1">
      <alignment horizontal="left" indent="1"/>
    </xf>
    <xf numFmtId="0" fontId="11" fillId="4" borderId="19" xfId="0" applyFont="1" applyFill="1" applyBorder="1" applyAlignment="1"/>
    <xf numFmtId="0" fontId="11" fillId="4" borderId="18" xfId="0" applyFont="1" applyFill="1" applyBorder="1" applyAlignment="1"/>
    <xf numFmtId="0" fontId="14" fillId="7" borderId="15" xfId="0" applyFont="1" applyFill="1" applyBorder="1" applyAlignment="1">
      <alignment horizontal="left" vertical="center" indent="1"/>
    </xf>
    <xf numFmtId="0" fontId="15" fillId="0" borderId="16" xfId="0" applyFont="1" applyFill="1" applyBorder="1" applyAlignment="1">
      <alignment horizontal="left" vertical="center" wrapText="1" indent="1"/>
    </xf>
    <xf numFmtId="0" fontId="15" fillId="0" borderId="14" xfId="0" applyFont="1" applyFill="1" applyBorder="1" applyAlignment="1">
      <alignment horizontal="left" vertical="center" wrapText="1" indent="1"/>
    </xf>
    <xf numFmtId="0" fontId="11" fillId="4" borderId="20" xfId="0" applyFont="1" applyFill="1" applyBorder="1" applyAlignment="1"/>
    <xf numFmtId="0" fontId="11" fillId="4" borderId="21" xfId="0" applyFont="1" applyFill="1" applyBorder="1" applyAlignment="1"/>
    <xf numFmtId="0" fontId="11" fillId="4" borderId="22" xfId="0" applyFont="1" applyFill="1" applyBorder="1" applyAlignment="1"/>
    <xf numFmtId="0" fontId="11" fillId="4" borderId="23" xfId="0" applyFont="1" applyFill="1" applyBorder="1" applyAlignment="1"/>
    <xf numFmtId="0" fontId="15" fillId="3" borderId="29" xfId="0" applyFont="1" applyFill="1" applyBorder="1" applyAlignment="1">
      <alignment horizontal="center" vertical="center"/>
    </xf>
    <xf numFmtId="0" fontId="15" fillId="3" borderId="29" xfId="0" applyFont="1" applyFill="1" applyBorder="1" applyAlignment="1"/>
    <xf numFmtId="0" fontId="14" fillId="7" borderId="23" xfId="0" applyFont="1" applyFill="1" applyBorder="1" applyAlignment="1">
      <alignment horizontal="left" vertical="center" wrapText="1" indent="1"/>
    </xf>
    <xf numFmtId="0" fontId="15" fillId="0" borderId="29" xfId="0" applyFont="1" applyFill="1" applyBorder="1" applyAlignment="1">
      <alignment horizontal="left" vertical="center" wrapText="1" indent="1"/>
    </xf>
    <xf numFmtId="0" fontId="15" fillId="4" borderId="19" xfId="0" applyFont="1" applyFill="1" applyBorder="1" applyAlignment="1"/>
    <xf numFmtId="0" fontId="15" fillId="4" borderId="18" xfId="0" applyFont="1" applyFill="1" applyBorder="1" applyAlignment="1"/>
    <xf numFmtId="0" fontId="15" fillId="3" borderId="0" xfId="0" applyFont="1" applyFill="1" applyAlignment="1"/>
    <xf numFmtId="0" fontId="15" fillId="3" borderId="16" xfId="0" applyFont="1" applyFill="1" applyBorder="1" applyAlignment="1">
      <alignment horizontal="center" vertical="center"/>
    </xf>
    <xf numFmtId="0" fontId="15" fillId="3" borderId="16" xfId="0" applyFont="1" applyFill="1" applyBorder="1" applyAlignment="1"/>
    <xf numFmtId="0" fontId="14" fillId="7" borderId="15" xfId="0" applyFont="1" applyFill="1" applyBorder="1" applyAlignment="1">
      <alignment horizontal="left" vertical="center" wrapText="1" indent="1"/>
    </xf>
    <xf numFmtId="0" fontId="14" fillId="0" borderId="16" xfId="0" applyFont="1" applyFill="1" applyBorder="1" applyAlignment="1">
      <alignment horizontal="left" vertical="center" wrapText="1" indent="1"/>
    </xf>
    <xf numFmtId="0" fontId="15" fillId="4" borderId="20" xfId="0" applyFont="1" applyFill="1" applyBorder="1" applyAlignment="1"/>
    <xf numFmtId="0" fontId="15" fillId="4" borderId="21" xfId="0" applyFont="1" applyFill="1" applyBorder="1" applyAlignment="1"/>
    <xf numFmtId="0" fontId="15" fillId="4" borderId="22" xfId="0" applyFont="1" applyFill="1" applyBorder="1" applyAlignment="1"/>
    <xf numFmtId="0" fontId="15" fillId="4" borderId="23" xfId="0" applyFont="1" applyFill="1" applyBorder="1" applyAlignment="1"/>
    <xf numFmtId="0" fontId="15" fillId="3" borderId="0" xfId="0" applyFont="1" applyFill="1" applyAlignment="1">
      <alignment horizontal="left" vertical="top" indent="1"/>
    </xf>
    <xf numFmtId="0" fontId="14" fillId="3" borderId="16" xfId="0" applyFont="1" applyFill="1" applyBorder="1" applyAlignment="1">
      <alignment horizontal="left" vertical="center" wrapText="1" indent="1"/>
    </xf>
    <xf numFmtId="0" fontId="15" fillId="4" borderId="20" xfId="0" applyFont="1" applyFill="1" applyBorder="1" applyAlignment="1">
      <alignment horizontal="left" vertical="top" indent="1"/>
    </xf>
    <xf numFmtId="0" fontId="15" fillId="4" borderId="21" xfId="0" applyFont="1" applyFill="1" applyBorder="1" applyAlignment="1">
      <alignment horizontal="left" vertical="top" indent="1"/>
    </xf>
    <xf numFmtId="0" fontId="15" fillId="3" borderId="27" xfId="0" applyFont="1" applyFill="1" applyBorder="1" applyAlignment="1">
      <alignment horizontal="center" vertical="center"/>
    </xf>
    <xf numFmtId="0" fontId="14" fillId="7" borderId="18" xfId="0" applyFont="1" applyFill="1" applyBorder="1" applyAlignment="1">
      <alignment horizontal="left" vertical="center" wrapText="1" indent="1"/>
    </xf>
    <xf numFmtId="0" fontId="14" fillId="3" borderId="27" xfId="0" applyFont="1" applyFill="1" applyBorder="1" applyAlignment="1">
      <alignment horizontal="left" vertical="center" wrapText="1" indent="1"/>
    </xf>
    <xf numFmtId="0" fontId="15" fillId="0" borderId="27" xfId="0" applyFont="1" applyFill="1" applyBorder="1" applyAlignment="1">
      <alignment horizontal="left" vertical="center" wrapText="1" indent="1"/>
    </xf>
    <xf numFmtId="0" fontId="15" fillId="3" borderId="30" xfId="0" applyFont="1" applyFill="1" applyBorder="1" applyAlignment="1">
      <alignment horizontal="center" vertical="center"/>
    </xf>
    <xf numFmtId="0" fontId="15" fillId="3" borderId="30" xfId="0" applyFont="1" applyFill="1" applyBorder="1" applyAlignment="1"/>
    <xf numFmtId="0" fontId="14" fillId="7" borderId="21" xfId="0" applyFont="1" applyFill="1" applyBorder="1" applyAlignment="1">
      <alignment horizontal="left" vertical="center" wrapText="1" indent="1"/>
    </xf>
    <xf numFmtId="0" fontId="14" fillId="3" borderId="30"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4" fillId="3" borderId="29" xfId="0" applyFont="1" applyFill="1" applyBorder="1" applyAlignment="1">
      <alignment horizontal="left" vertical="center" wrapText="1" indent="1"/>
    </xf>
    <xf numFmtId="0" fontId="15" fillId="0" borderId="20" xfId="0" applyFont="1" applyFill="1" applyBorder="1" applyAlignment="1">
      <alignment horizontal="left" vertical="center" wrapText="1" indent="1"/>
    </xf>
    <xf numFmtId="0" fontId="15" fillId="4" borderId="14" xfId="0" applyFont="1" applyFill="1" applyBorder="1" applyAlignment="1"/>
    <xf numFmtId="0" fontId="15" fillId="4" borderId="15" xfId="0" applyFont="1" applyFill="1" applyBorder="1" applyAlignment="1"/>
    <xf numFmtId="0" fontId="15" fillId="3" borderId="19" xfId="0" applyFont="1" applyFill="1" applyBorder="1" applyAlignment="1">
      <alignment horizontal="center" vertical="center"/>
    </xf>
    <xf numFmtId="0" fontId="18" fillId="6" borderId="0" xfId="0" applyFont="1" applyFill="1" applyAlignment="1">
      <alignment vertical="center"/>
    </xf>
    <xf numFmtId="0" fontId="19" fillId="3" borderId="0" xfId="0" applyFont="1" applyFill="1" applyAlignment="1">
      <alignment vertical="center"/>
    </xf>
    <xf numFmtId="0" fontId="20" fillId="3" borderId="0" xfId="0" applyFont="1" applyFill="1" applyAlignment="1"/>
    <xf numFmtId="0" fontId="22" fillId="6" borderId="0" xfId="0" applyFont="1" applyFill="1" applyAlignment="1">
      <alignment vertical="center"/>
    </xf>
    <xf numFmtId="0" fontId="23" fillId="3" borderId="0" xfId="0" applyFont="1" applyFill="1" applyAlignment="1">
      <alignment vertical="center"/>
    </xf>
    <xf numFmtId="0" fontId="24" fillId="6" borderId="0" xfId="0" applyFont="1" applyFill="1" applyAlignment="1">
      <alignment horizontal="left" vertical="center"/>
    </xf>
    <xf numFmtId="0" fontId="13" fillId="3" borderId="16" xfId="0" applyFont="1" applyFill="1" applyBorder="1" applyAlignment="1">
      <alignment horizontal="left" indent="1"/>
    </xf>
    <xf numFmtId="0" fontId="18" fillId="5" borderId="29" xfId="0" applyFont="1" applyFill="1" applyBorder="1" applyAlignment="1">
      <alignment horizontal="left" vertical="center" wrapText="1" indent="1"/>
    </xf>
    <xf numFmtId="0" fontId="18" fillId="5" borderId="29" xfId="0" applyFont="1" applyFill="1" applyBorder="1" applyAlignment="1">
      <alignment horizontal="left" vertical="center" indent="1"/>
    </xf>
    <xf numFmtId="0" fontId="28" fillId="3" borderId="5" xfId="0" applyFont="1" applyFill="1" applyBorder="1" applyAlignment="1">
      <alignment horizontal="center" vertical="center"/>
    </xf>
    <xf numFmtId="0" fontId="28" fillId="3" borderId="5" xfId="0" applyFont="1" applyFill="1" applyBorder="1" applyAlignment="1">
      <alignment vertical="center"/>
    </xf>
    <xf numFmtId="0" fontId="15" fillId="3" borderId="5" xfId="0" applyFont="1" applyFill="1" applyBorder="1" applyAlignment="1">
      <alignment vertical="top" wrapText="1"/>
    </xf>
    <xf numFmtId="0" fontId="28" fillId="3" borderId="0" xfId="0" applyFont="1" applyFill="1" applyBorder="1" applyAlignment="1"/>
    <xf numFmtId="0" fontId="28" fillId="3" borderId="5" xfId="0" applyFont="1" applyFill="1" applyBorder="1" applyAlignment="1"/>
    <xf numFmtId="0" fontId="28" fillId="3" borderId="9" xfId="0" applyFont="1" applyFill="1" applyBorder="1" applyAlignment="1">
      <alignment horizontal="center" vertical="center"/>
    </xf>
    <xf numFmtId="0" fontId="15" fillId="3" borderId="5" xfId="0" applyFont="1" applyFill="1" applyBorder="1" applyAlignment="1">
      <alignment horizontal="left" vertical="top" wrapText="1"/>
    </xf>
    <xf numFmtId="0" fontId="28" fillId="3" borderId="25"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9" xfId="0" applyFont="1" applyFill="1" applyBorder="1" applyAlignment="1"/>
    <xf numFmtId="0" fontId="15" fillId="3" borderId="9" xfId="0" applyFont="1" applyFill="1" applyBorder="1" applyAlignment="1">
      <alignment vertical="top" wrapText="1"/>
    </xf>
    <xf numFmtId="0" fontId="28" fillId="3" borderId="7" xfId="0" applyFont="1" applyFill="1" applyBorder="1" applyAlignment="1"/>
    <xf numFmtId="0" fontId="28" fillId="3" borderId="7" xfId="0" applyFont="1" applyFill="1" applyBorder="1" applyAlignment="1">
      <alignment horizontal="center" vertical="center"/>
    </xf>
    <xf numFmtId="0" fontId="28" fillId="3" borderId="10" xfId="0" applyFont="1" applyFill="1" applyBorder="1" applyAlignment="1"/>
    <xf numFmtId="0" fontId="27" fillId="3" borderId="0" xfId="0" applyFont="1" applyFill="1" applyBorder="1" applyAlignment="1"/>
    <xf numFmtId="0" fontId="27" fillId="3" borderId="0" xfId="0" applyFont="1" applyFill="1" applyBorder="1" applyAlignment="1">
      <alignment horizontal="center" vertical="center"/>
    </xf>
    <xf numFmtId="0" fontId="18" fillId="5" borderId="16" xfId="0" applyFont="1" applyFill="1" applyBorder="1" applyAlignment="1">
      <alignment horizontal="left" vertical="center" wrapText="1" indent="1"/>
    </xf>
    <xf numFmtId="0" fontId="18" fillId="5" borderId="16" xfId="0" applyFont="1" applyFill="1" applyBorder="1" applyAlignment="1">
      <alignment horizontal="left" vertical="center" indent="1"/>
    </xf>
    <xf numFmtId="0" fontId="32" fillId="6" borderId="0" xfId="0" applyFont="1" applyFill="1" applyAlignment="1">
      <alignment horizontal="left" vertical="center"/>
    </xf>
    <xf numFmtId="0" fontId="35" fillId="12" borderId="10" xfId="0" applyFont="1" applyFill="1" applyBorder="1" applyAlignment="1">
      <alignment horizontal="center" vertical="center"/>
    </xf>
    <xf numFmtId="0" fontId="35" fillId="12" borderId="7" xfId="0" applyFont="1" applyFill="1" applyBorder="1" applyAlignment="1">
      <alignment horizontal="center" vertical="center"/>
    </xf>
    <xf numFmtId="0" fontId="22" fillId="13" borderId="27" xfId="0" applyFont="1" applyFill="1" applyBorder="1" applyAlignment="1">
      <alignment horizontal="left" vertical="center" wrapText="1" indent="1"/>
    </xf>
    <xf numFmtId="0" fontId="22" fillId="13" borderId="27" xfId="0" applyFont="1" applyFill="1" applyBorder="1" applyAlignment="1">
      <alignment horizontal="left" vertical="center" indent="2"/>
    </xf>
    <xf numFmtId="0" fontId="22" fillId="13" borderId="19" xfId="0" applyFont="1" applyFill="1" applyBorder="1" applyAlignment="1">
      <alignment horizontal="left" vertical="center" wrapText="1" indent="2"/>
    </xf>
    <xf numFmtId="0" fontId="22" fillId="13" borderId="19" xfId="0" applyFont="1" applyFill="1" applyBorder="1" applyAlignment="1">
      <alignment horizontal="left" vertical="center" indent="1"/>
    </xf>
    <xf numFmtId="0" fontId="38" fillId="3" borderId="16" xfId="0" applyFont="1" applyFill="1" applyBorder="1" applyAlignment="1">
      <alignment horizontal="left" vertical="top" indent="1"/>
    </xf>
    <xf numFmtId="0" fontId="40" fillId="3" borderId="0" xfId="0" applyFont="1" applyFill="1" applyAlignment="1"/>
    <xf numFmtId="0" fontId="41" fillId="3" borderId="5" xfId="0" applyFont="1" applyFill="1" applyBorder="1" applyAlignment="1">
      <alignment vertical="top" wrapText="1"/>
    </xf>
    <xf numFmtId="0" fontId="45" fillId="0" borderId="5" xfId="0" applyFont="1" applyBorder="1" applyAlignment="1">
      <alignment vertical="top" wrapText="1"/>
    </xf>
    <xf numFmtId="0" fontId="44" fillId="0" borderId="16" xfId="0" applyFont="1" applyBorder="1" applyAlignment="1">
      <alignment horizontal="left" vertical="top" wrapText="1" indent="1"/>
    </xf>
    <xf numFmtId="0" fontId="38" fillId="3" borderId="27" xfId="0" applyFont="1" applyFill="1" applyBorder="1" applyAlignment="1">
      <alignment horizontal="left" vertical="top" indent="1"/>
    </xf>
    <xf numFmtId="0" fontId="11" fillId="0" borderId="0" xfId="0" applyFont="1" applyFill="1" applyAlignment="1"/>
    <xf numFmtId="0" fontId="42" fillId="3" borderId="0" xfId="0" applyFont="1" applyFill="1" applyAlignment="1">
      <alignment vertical="center" wrapText="1"/>
    </xf>
    <xf numFmtId="0" fontId="42" fillId="3" borderId="0" xfId="0" applyFont="1" applyFill="1" applyBorder="1"/>
    <xf numFmtId="0" fontId="43" fillId="3" borderId="0" xfId="0" applyFont="1" applyFill="1" applyBorder="1" applyAlignment="1">
      <alignment vertical="center"/>
    </xf>
    <xf numFmtId="0" fontId="43" fillId="3" borderId="0" xfId="0" applyFont="1" applyFill="1" applyAlignment="1">
      <alignment vertical="center" wrapText="1"/>
    </xf>
    <xf numFmtId="0" fontId="0" fillId="3" borderId="0" xfId="0" applyFill="1" applyAlignment="1">
      <alignment wrapText="1"/>
    </xf>
    <xf numFmtId="0" fontId="49" fillId="5" borderId="16" xfId="0" applyFont="1" applyFill="1" applyBorder="1" applyAlignment="1">
      <alignment horizontal="left" vertical="center" wrapText="1" indent="1"/>
    </xf>
    <xf numFmtId="0" fontId="49" fillId="5" borderId="16" xfId="0" applyFont="1" applyFill="1" applyBorder="1" applyAlignment="1">
      <alignment horizontal="left" vertical="center" indent="1"/>
    </xf>
    <xf numFmtId="0" fontId="51" fillId="13" borderId="27" xfId="0" applyFont="1" applyFill="1" applyBorder="1" applyAlignment="1">
      <alignment horizontal="left" vertical="center" wrapText="1" indent="1"/>
    </xf>
    <xf numFmtId="0" fontId="51" fillId="13" borderId="18" xfId="0" applyFont="1" applyFill="1" applyBorder="1" applyAlignment="1">
      <alignment horizontal="left" vertical="center" wrapText="1" indent="2"/>
    </xf>
    <xf numFmtId="0" fontId="5" fillId="3" borderId="0" xfId="0" applyFont="1" applyFill="1" applyBorder="1" applyAlignment="1"/>
    <xf numFmtId="0" fontId="53" fillId="3" borderId="0" xfId="0" applyFont="1" applyFill="1" applyBorder="1" applyAlignment="1">
      <alignment vertical="center" wrapText="1"/>
    </xf>
    <xf numFmtId="0" fontId="28" fillId="3" borderId="5" xfId="0" applyFont="1" applyFill="1" applyBorder="1" applyAlignment="1" applyProtection="1">
      <alignment horizontal="center" vertical="center"/>
      <protection locked="0"/>
    </xf>
    <xf numFmtId="0" fontId="11" fillId="3" borderId="16" xfId="0" applyFont="1" applyFill="1" applyBorder="1" applyAlignment="1" applyProtection="1">
      <alignment horizontal="left" indent="1"/>
      <protection locked="0"/>
    </xf>
    <xf numFmtId="0" fontId="11" fillId="3" borderId="16" xfId="0" applyFont="1" applyFill="1" applyBorder="1" applyAlignment="1" applyProtection="1">
      <alignment horizontal="left" vertical="center" indent="1"/>
      <protection locked="0"/>
    </xf>
    <xf numFmtId="0" fontId="16" fillId="3" borderId="16" xfId="1" applyFont="1" applyFill="1" applyBorder="1" applyAlignment="1" applyProtection="1">
      <alignment horizontal="left" vertical="center" indent="1"/>
      <protection locked="0"/>
    </xf>
    <xf numFmtId="0" fontId="16" fillId="3" borderId="14" xfId="1" applyFont="1" applyFill="1" applyBorder="1" applyAlignment="1" applyProtection="1">
      <alignment horizontal="left" vertical="center" indent="1"/>
      <protection locked="0"/>
    </xf>
    <xf numFmtId="0" fontId="16" fillId="3" borderId="29" xfId="1" applyFont="1" applyFill="1" applyBorder="1" applyAlignment="1" applyProtection="1">
      <alignment horizontal="left" vertical="center" indent="1"/>
      <protection locked="0"/>
    </xf>
    <xf numFmtId="0" fontId="16" fillId="3" borderId="27" xfId="1" applyFont="1" applyFill="1" applyBorder="1" applyAlignment="1" applyProtection="1">
      <alignment horizontal="left" vertical="center" indent="1"/>
      <protection locked="0"/>
    </xf>
    <xf numFmtId="0" fontId="16" fillId="3" borderId="30" xfId="1" applyFont="1" applyFill="1" applyBorder="1" applyAlignment="1" applyProtection="1">
      <alignment horizontal="left" vertical="center" indent="1"/>
      <protection locked="0"/>
    </xf>
    <xf numFmtId="0" fontId="28" fillId="14" borderId="5" xfId="0" applyFont="1" applyFill="1" applyBorder="1" applyAlignment="1"/>
    <xf numFmtId="0" fontId="22" fillId="13" borderId="37" xfId="0" applyFont="1" applyFill="1" applyBorder="1" applyAlignment="1">
      <alignment horizontal="center" vertical="center" wrapText="1"/>
    </xf>
    <xf numFmtId="0" fontId="21" fillId="6" borderId="38" xfId="0" applyFont="1" applyFill="1" applyBorder="1" applyAlignment="1">
      <alignment horizontal="center" vertical="center"/>
    </xf>
    <xf numFmtId="0" fontId="22" fillId="13" borderId="42" xfId="0" applyFont="1" applyFill="1" applyBorder="1" applyAlignment="1">
      <alignment horizontal="left" vertical="center" indent="1"/>
    </xf>
    <xf numFmtId="0" fontId="14" fillId="3" borderId="0" xfId="0" applyFont="1" applyFill="1" applyAlignment="1"/>
    <xf numFmtId="0" fontId="11" fillId="3" borderId="43" xfId="0" applyFont="1" applyFill="1" applyBorder="1" applyAlignment="1"/>
    <xf numFmtId="0" fontId="11" fillId="12" borderId="0" xfId="0" applyFont="1" applyFill="1" applyBorder="1" applyAlignment="1">
      <alignment horizontal="left" indent="1"/>
    </xf>
    <xf numFmtId="0" fontId="56" fillId="12" borderId="45" xfId="0" applyFont="1" applyFill="1" applyBorder="1" applyAlignment="1"/>
    <xf numFmtId="0" fontId="57" fillId="12" borderId="44" xfId="1" applyFont="1" applyFill="1" applyBorder="1" applyAlignment="1" applyProtection="1">
      <alignment vertical="top" wrapText="1"/>
    </xf>
    <xf numFmtId="0" fontId="15" fillId="3" borderId="16" xfId="0" applyFont="1" applyFill="1" applyBorder="1" applyAlignment="1">
      <alignment horizontal="left" vertical="center" wrapText="1" indent="1"/>
    </xf>
    <xf numFmtId="0" fontId="15" fillId="3" borderId="29" xfId="0" applyFont="1" applyFill="1" applyBorder="1" applyAlignment="1">
      <alignment horizontal="left" vertical="center" wrapText="1" indent="1"/>
    </xf>
    <xf numFmtId="0" fontId="27" fillId="9" borderId="5" xfId="0" applyFont="1" applyFill="1" applyBorder="1" applyAlignment="1">
      <alignment horizontal="center" vertical="center" wrapText="1"/>
    </xf>
    <xf numFmtId="0" fontId="28" fillId="3" borderId="5" xfId="0" applyFont="1" applyFill="1" applyBorder="1" applyAlignment="1" applyProtection="1">
      <alignment horizontal="center" vertical="center"/>
      <protection locked="0"/>
    </xf>
    <xf numFmtId="0" fontId="13" fillId="3" borderId="48" xfId="0" applyFont="1" applyFill="1" applyBorder="1" applyAlignment="1">
      <alignment horizontal="left" vertical="top" indent="1"/>
    </xf>
    <xf numFmtId="0" fontId="13" fillId="3" borderId="30" xfId="0" applyFont="1" applyFill="1" applyBorder="1" applyAlignment="1">
      <alignment horizontal="left" vertical="top" indent="1"/>
    </xf>
    <xf numFmtId="0" fontId="13" fillId="3" borderId="49" xfId="0" applyFont="1" applyFill="1" applyBorder="1" applyAlignment="1">
      <alignment horizontal="left" vertical="top" indent="1"/>
    </xf>
    <xf numFmtId="0" fontId="13" fillId="3" borderId="50" xfId="0" applyFont="1" applyFill="1" applyBorder="1" applyAlignment="1">
      <alignment horizontal="left" vertical="top" indent="1"/>
    </xf>
    <xf numFmtId="0" fontId="13" fillId="3" borderId="51" xfId="0" applyFont="1" applyFill="1" applyBorder="1" applyAlignment="1">
      <alignment horizontal="left" vertical="top" indent="1"/>
    </xf>
    <xf numFmtId="0" fontId="1" fillId="3" borderId="10" xfId="0" applyFont="1" applyFill="1" applyBorder="1" applyAlignment="1"/>
    <xf numFmtId="0" fontId="1" fillId="3" borderId="26" xfId="0" applyFont="1" applyFill="1" applyBorder="1" applyAlignment="1"/>
    <xf numFmtId="0" fontId="27" fillId="9" borderId="25" xfId="0" applyFont="1" applyFill="1" applyBorder="1" applyAlignment="1">
      <alignment horizontal="center" vertical="center"/>
    </xf>
    <xf numFmtId="0" fontId="27" fillId="9" borderId="25" xfId="0" applyFont="1" applyFill="1" applyBorder="1" applyAlignment="1">
      <alignment horizontal="center" vertical="center" wrapText="1"/>
    </xf>
    <xf numFmtId="0" fontId="28" fillId="3" borderId="9" xfId="0" applyFont="1" applyFill="1" applyBorder="1" applyAlignment="1">
      <alignment vertical="center"/>
    </xf>
    <xf numFmtId="0" fontId="28" fillId="3" borderId="9" xfId="0" applyFont="1" applyFill="1" applyBorder="1" applyAlignment="1" applyProtection="1">
      <alignment horizontal="center" vertical="center"/>
      <protection locked="0"/>
    </xf>
    <xf numFmtId="0" fontId="28" fillId="14" borderId="9" xfId="0" applyFont="1" applyFill="1" applyBorder="1" applyAlignment="1"/>
    <xf numFmtId="0" fontId="28" fillId="3" borderId="26" xfId="0" applyFont="1" applyFill="1" applyBorder="1" applyAlignment="1">
      <alignment horizontal="center" vertical="center"/>
    </xf>
    <xf numFmtId="0" fontId="28" fillId="3" borderId="26" xfId="0" applyFont="1" applyFill="1" applyBorder="1" applyAlignment="1"/>
    <xf numFmtId="0" fontId="15" fillId="3" borderId="26" xfId="0" applyFont="1" applyFill="1" applyBorder="1" applyAlignment="1">
      <alignment vertical="top" wrapText="1"/>
    </xf>
    <xf numFmtId="0" fontId="28" fillId="3" borderId="26" xfId="0" applyFont="1" applyFill="1" applyBorder="1" applyAlignment="1" applyProtection="1">
      <alignment horizontal="center" vertical="center"/>
      <protection locked="0"/>
    </xf>
    <xf numFmtId="0" fontId="15" fillId="3" borderId="9" xfId="0" applyFont="1" applyFill="1" applyBorder="1" applyAlignment="1">
      <alignment horizontal="left" vertical="top" wrapText="1"/>
    </xf>
    <xf numFmtId="0" fontId="15" fillId="3" borderId="25" xfId="0" applyFont="1" applyFill="1" applyBorder="1" applyAlignment="1">
      <alignment horizontal="left" vertical="top" wrapText="1"/>
    </xf>
    <xf numFmtId="0" fontId="28" fillId="3" borderId="25" xfId="0" applyFont="1" applyFill="1" applyBorder="1" applyAlignment="1"/>
    <xf numFmtId="0" fontId="28" fillId="3" borderId="25" xfId="0" applyFont="1" applyFill="1" applyBorder="1" applyAlignment="1" applyProtection="1">
      <alignment horizontal="center" vertical="center"/>
      <protection locked="0"/>
    </xf>
    <xf numFmtId="0" fontId="28" fillId="14" borderId="9" xfId="0" applyFont="1" applyFill="1" applyBorder="1" applyAlignment="1" applyProtection="1">
      <alignment horizontal="center" vertical="center"/>
      <protection locked="0"/>
    </xf>
    <xf numFmtId="0" fontId="15" fillId="3" borderId="26" xfId="0" applyFont="1" applyFill="1" applyBorder="1" applyAlignment="1">
      <alignment horizontal="left" vertical="top" wrapText="1"/>
    </xf>
    <xf numFmtId="0" fontId="28" fillId="3" borderId="13" xfId="0" applyFont="1" applyFill="1" applyBorder="1" applyAlignment="1" applyProtection="1">
      <alignment vertical="center"/>
      <protection locked="0"/>
    </xf>
    <xf numFmtId="0" fontId="28" fillId="3" borderId="26" xfId="0" applyFont="1" applyFill="1" applyBorder="1" applyAlignment="1">
      <alignment vertical="center" wrapText="1"/>
    </xf>
    <xf numFmtId="0" fontId="28" fillId="3" borderId="7" xfId="0" applyFont="1" applyFill="1" applyBorder="1" applyAlignment="1">
      <alignment horizontal="center" vertical="center" wrapText="1"/>
    </xf>
    <xf numFmtId="0" fontId="13" fillId="3" borderId="0" xfId="0" applyFont="1" applyFill="1" applyAlignment="1"/>
    <xf numFmtId="0" fontId="59" fillId="3" borderId="0" xfId="0" applyFont="1" applyFill="1" applyAlignment="1">
      <alignment horizontal="left" vertical="top" indent="1"/>
    </xf>
    <xf numFmtId="0" fontId="14" fillId="3" borderId="0" xfId="0" applyFont="1" applyFill="1" applyAlignment="1">
      <alignment horizontal="left" vertical="top" indent="1"/>
    </xf>
    <xf numFmtId="0" fontId="59" fillId="3" borderId="0" xfId="0" applyFont="1" applyFill="1" applyAlignment="1"/>
    <xf numFmtId="0" fontId="60" fillId="3" borderId="0" xfId="0" applyFont="1" applyFill="1" applyAlignment="1"/>
    <xf numFmtId="0" fontId="61" fillId="3" borderId="0" xfId="0" applyFont="1" applyFill="1" applyAlignment="1"/>
    <xf numFmtId="0" fontId="58" fillId="3" borderId="16" xfId="0" applyFont="1" applyFill="1" applyBorder="1" applyAlignment="1">
      <alignment horizontal="left" vertical="center" indent="1"/>
    </xf>
    <xf numFmtId="0" fontId="64" fillId="3" borderId="0" xfId="0" applyFont="1" applyFill="1" applyAlignment="1">
      <alignment horizontal="center"/>
    </xf>
    <xf numFmtId="0" fontId="64" fillId="3" borderId="0" xfId="0" applyFont="1" applyFill="1" applyAlignment="1"/>
    <xf numFmtId="0" fontId="64" fillId="3" borderId="0" xfId="0" applyFont="1" applyFill="1" applyAlignment="1">
      <alignment horizontal="right"/>
    </xf>
    <xf numFmtId="0" fontId="65" fillId="6" borderId="0" xfId="0" applyFont="1" applyFill="1" applyAlignment="1">
      <alignment horizontal="center" vertical="center"/>
    </xf>
    <xf numFmtId="0" fontId="65" fillId="6" borderId="0" xfId="0" applyFont="1" applyFill="1" applyAlignment="1">
      <alignment vertical="center"/>
    </xf>
    <xf numFmtId="0" fontId="65" fillId="6" borderId="0" xfId="0" applyFont="1" applyFill="1" applyAlignment="1">
      <alignment horizontal="right" vertical="center"/>
    </xf>
    <xf numFmtId="0" fontId="65" fillId="6" borderId="34" xfId="0" applyFont="1" applyFill="1" applyBorder="1" applyAlignment="1">
      <alignment horizontal="center" vertical="center"/>
    </xf>
    <xf numFmtId="0" fontId="66" fillId="3" borderId="0" xfId="0" applyFont="1" applyFill="1" applyAlignment="1">
      <alignment horizontal="center"/>
    </xf>
    <xf numFmtId="0" fontId="66" fillId="6" borderId="0" xfId="0" applyFont="1" applyFill="1" applyAlignment="1">
      <alignment horizontal="center" vertical="center"/>
    </xf>
    <xf numFmtId="0" fontId="66" fillId="6" borderId="0" xfId="0" applyFont="1" applyFill="1" applyAlignment="1">
      <alignment vertical="center"/>
    </xf>
    <xf numFmtId="0" fontId="66" fillId="6" borderId="0" xfId="0" applyFont="1" applyFill="1" applyAlignment="1">
      <alignment horizontal="right" vertical="center"/>
    </xf>
    <xf numFmtId="0" fontId="61" fillId="3" borderId="0" xfId="0" applyFont="1" applyFill="1" applyAlignment="1">
      <alignment horizontal="center"/>
    </xf>
    <xf numFmtId="0" fontId="61" fillId="3" borderId="0" xfId="0" applyFont="1" applyFill="1" applyAlignment="1">
      <alignment horizontal="right"/>
    </xf>
    <xf numFmtId="0" fontId="66" fillId="3" borderId="0" xfId="0" applyFont="1" applyFill="1" applyAlignment="1"/>
    <xf numFmtId="0" fontId="66" fillId="3" borderId="0" xfId="0" applyFont="1" applyFill="1" applyAlignment="1">
      <alignment horizontal="right"/>
    </xf>
    <xf numFmtId="0" fontId="67" fillId="3" borderId="0" xfId="0" applyFont="1" applyFill="1" applyAlignment="1"/>
    <xf numFmtId="0" fontId="68" fillId="3" borderId="0" xfId="0" applyFont="1" applyFill="1" applyAlignment="1">
      <alignment horizontal="right" vertical="top" indent="1"/>
    </xf>
    <xf numFmtId="0" fontId="68" fillId="3" borderId="0" xfId="0" applyFont="1" applyFill="1" applyAlignment="1">
      <alignment horizontal="left" vertical="top" indent="1"/>
    </xf>
    <xf numFmtId="0" fontId="67" fillId="3" borderId="0" xfId="0" applyFont="1" applyFill="1" applyAlignment="1">
      <alignment horizontal="right"/>
    </xf>
    <xf numFmtId="0" fontId="67" fillId="3" borderId="0" xfId="0" applyFont="1" applyFill="1" applyAlignment="1">
      <alignment horizontal="left" vertical="top" indent="1"/>
    </xf>
    <xf numFmtId="0" fontId="68" fillId="3" borderId="0" xfId="0" applyFont="1" applyFill="1" applyAlignment="1">
      <alignment horizontal="right"/>
    </xf>
    <xf numFmtId="0" fontId="68" fillId="3" borderId="0" xfId="0" applyFont="1" applyFill="1" applyAlignment="1"/>
    <xf numFmtId="0" fontId="69" fillId="3" borderId="0" xfId="0" applyFont="1" applyFill="1" applyAlignment="1">
      <alignment horizontal="right"/>
    </xf>
    <xf numFmtId="0" fontId="69" fillId="3" borderId="0" xfId="0" applyFont="1" applyFill="1" applyAlignment="1"/>
    <xf numFmtId="0" fontId="64" fillId="6" borderId="0" xfId="0" applyFont="1" applyFill="1" applyAlignment="1">
      <alignment horizontal="right" vertical="center"/>
    </xf>
    <xf numFmtId="0" fontId="64" fillId="6" borderId="0" xfId="0" applyFont="1" applyFill="1" applyAlignment="1">
      <alignment vertical="center"/>
    </xf>
    <xf numFmtId="0" fontId="64" fillId="3" borderId="0" xfId="0" applyFont="1" applyFill="1" applyBorder="1" applyAlignment="1">
      <alignment horizontal="center"/>
    </xf>
    <xf numFmtId="0" fontId="64" fillId="3" borderId="0" xfId="0" applyFont="1" applyFill="1" applyBorder="1" applyAlignment="1"/>
    <xf numFmtId="0" fontId="64" fillId="3" borderId="0" xfId="0" applyFont="1" applyFill="1" applyBorder="1" applyAlignment="1">
      <alignment horizontal="right"/>
    </xf>
    <xf numFmtId="0" fontId="28" fillId="3" borderId="5"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11" fillId="0" borderId="14" xfId="0" applyFont="1" applyBorder="1" applyAlignment="1">
      <alignment horizontal="left" vertical="top" wrapText="1" indent="1"/>
    </xf>
    <xf numFmtId="0" fontId="11" fillId="0" borderId="0" xfId="0" applyFont="1" applyBorder="1" applyAlignment="1">
      <alignment horizontal="left" vertical="top" wrapText="1" indent="1"/>
    </xf>
    <xf numFmtId="0" fontId="13" fillId="3" borderId="43" xfId="0" applyFont="1" applyFill="1" applyBorder="1" applyAlignment="1">
      <alignment horizontal="left" vertical="top" wrapText="1" indent="1"/>
    </xf>
    <xf numFmtId="0" fontId="14" fillId="3" borderId="5" xfId="0" applyFont="1" applyFill="1" applyBorder="1" applyAlignment="1">
      <alignment vertical="top" wrapText="1"/>
    </xf>
    <xf numFmtId="0" fontId="28" fillId="3" borderId="5" xfId="0" applyFont="1" applyFill="1" applyBorder="1" applyAlignment="1" applyProtection="1">
      <alignment horizontal="center" vertical="center"/>
      <protection locked="0"/>
    </xf>
    <xf numFmtId="0" fontId="28" fillId="14" borderId="5" xfId="0" applyFont="1" applyFill="1" applyBorder="1" applyAlignment="1" applyProtection="1">
      <alignment horizontal="center" vertical="center"/>
      <protection locked="0"/>
    </xf>
    <xf numFmtId="0" fontId="72" fillId="7" borderId="15" xfId="0" applyFont="1" applyFill="1" applyBorder="1" applyAlignment="1">
      <alignment horizontal="left" vertical="center" wrapText="1" indent="1"/>
    </xf>
    <xf numFmtId="49" fontId="28" fillId="3" borderId="9" xfId="0" applyNumberFormat="1" applyFont="1" applyFill="1" applyBorder="1" applyAlignment="1" applyProtection="1">
      <alignment horizontal="center" vertical="center"/>
      <protection locked="0"/>
    </xf>
    <xf numFmtId="49" fontId="28" fillId="3" borderId="5" xfId="0" applyNumberFormat="1" applyFont="1" applyFill="1" applyBorder="1" applyAlignment="1" applyProtection="1">
      <alignment horizontal="center" vertical="center"/>
      <protection locked="0"/>
    </xf>
    <xf numFmtId="49" fontId="28" fillId="3" borderId="26" xfId="0" applyNumberFormat="1" applyFont="1" applyFill="1" applyBorder="1" applyAlignment="1" applyProtection="1">
      <alignment horizontal="center" vertical="center"/>
      <protection locked="0"/>
    </xf>
    <xf numFmtId="49" fontId="28" fillId="3" borderId="25" xfId="0" applyNumberFormat="1" applyFont="1" applyFill="1" applyBorder="1" applyAlignment="1" applyProtection="1">
      <alignment horizontal="center" vertical="center" wrapText="1"/>
      <protection locked="0"/>
    </xf>
    <xf numFmtId="49" fontId="28" fillId="3" borderId="9" xfId="0" applyNumberFormat="1" applyFont="1" applyFill="1" applyBorder="1" applyAlignment="1" applyProtection="1">
      <alignment horizontal="center" vertical="center" wrapText="1"/>
      <protection locked="0"/>
    </xf>
    <xf numFmtId="49" fontId="28" fillId="3" borderId="5" xfId="0" applyNumberFormat="1" applyFont="1" applyFill="1" applyBorder="1" applyAlignment="1" applyProtection="1">
      <alignment horizontal="center" vertical="center" wrapText="1"/>
      <protection locked="0"/>
    </xf>
    <xf numFmtId="49" fontId="28" fillId="3" borderId="26" xfId="0" applyNumberFormat="1" applyFont="1" applyFill="1" applyBorder="1" applyAlignment="1" applyProtection="1">
      <alignment horizontal="center" vertical="center" wrapText="1"/>
      <protection locked="0"/>
    </xf>
    <xf numFmtId="0" fontId="48" fillId="11" borderId="14" xfId="0" applyFont="1" applyFill="1" applyBorder="1" applyAlignment="1">
      <alignment horizontal="center" vertical="center" wrapText="1"/>
    </xf>
    <xf numFmtId="0" fontId="48" fillId="11" borderId="17" xfId="0" applyFont="1" applyFill="1" applyBorder="1" applyAlignment="1">
      <alignment horizontal="center" vertical="center" wrapText="1"/>
    </xf>
    <xf numFmtId="0" fontId="48" fillId="11" borderId="15" xfId="0" applyFont="1" applyFill="1" applyBorder="1" applyAlignment="1">
      <alignment horizontal="center" vertical="center" wrapText="1"/>
    </xf>
    <xf numFmtId="0" fontId="47" fillId="5" borderId="16" xfId="0" quotePrefix="1" applyFont="1" applyFill="1" applyBorder="1" applyAlignment="1">
      <alignment horizontal="left" vertical="center" wrapText="1" indent="1"/>
    </xf>
    <xf numFmtId="0" fontId="47" fillId="5" borderId="16" xfId="0" applyFont="1" applyFill="1" applyBorder="1" applyAlignment="1">
      <alignment horizontal="left" vertical="center" wrapText="1" indent="1"/>
    </xf>
    <xf numFmtId="0" fontId="13" fillId="3" borderId="14" xfId="0" applyFont="1" applyFill="1" applyBorder="1" applyAlignment="1">
      <alignment horizontal="left" vertical="center" wrapText="1" indent="1"/>
    </xf>
    <xf numFmtId="0" fontId="13" fillId="3" borderId="17" xfId="0" applyFont="1" applyFill="1" applyBorder="1" applyAlignment="1">
      <alignment horizontal="left" vertical="center" wrapText="1" indent="1"/>
    </xf>
    <xf numFmtId="0" fontId="13" fillId="3" borderId="15" xfId="0" applyFont="1" applyFill="1" applyBorder="1" applyAlignment="1">
      <alignment horizontal="left" vertical="center" wrapText="1" indent="1"/>
    </xf>
    <xf numFmtId="0" fontId="55" fillId="12" borderId="46" xfId="1" applyFont="1" applyFill="1" applyBorder="1" applyAlignment="1">
      <alignment horizontal="center" vertical="center" wrapText="1"/>
    </xf>
    <xf numFmtId="0" fontId="55" fillId="12" borderId="47" xfId="1" applyFont="1" applyFill="1" applyBorder="1" applyAlignment="1">
      <alignment horizontal="center" vertical="center" wrapText="1"/>
    </xf>
    <xf numFmtId="0" fontId="47" fillId="5" borderId="14" xfId="0" applyFont="1" applyFill="1" applyBorder="1" applyAlignment="1">
      <alignment horizontal="left" vertical="center" wrapText="1" indent="1"/>
    </xf>
    <xf numFmtId="0" fontId="47" fillId="5" borderId="17" xfId="0" applyFont="1" applyFill="1" applyBorder="1" applyAlignment="1">
      <alignment horizontal="left" vertical="center" wrapText="1" indent="1"/>
    </xf>
    <xf numFmtId="0" fontId="47" fillId="5" borderId="15" xfId="0" applyFont="1" applyFill="1" applyBorder="1" applyAlignment="1">
      <alignment horizontal="left" vertical="center" wrapText="1" indent="1"/>
    </xf>
    <xf numFmtId="0" fontId="47" fillId="5" borderId="29" xfId="0" applyFont="1" applyFill="1" applyBorder="1" applyAlignment="1">
      <alignment horizontal="left" vertical="center" wrapText="1" indent="1"/>
    </xf>
    <xf numFmtId="0" fontId="13" fillId="3" borderId="16" xfId="0" applyFont="1" applyFill="1" applyBorder="1" applyAlignment="1">
      <alignment horizontal="left" vertical="center" wrapText="1" indent="1"/>
    </xf>
    <xf numFmtId="0" fontId="39" fillId="3" borderId="7" xfId="0" applyFont="1" applyFill="1" applyBorder="1" applyAlignment="1">
      <alignment horizontal="left" vertical="center" wrapText="1" indent="1"/>
    </xf>
    <xf numFmtId="0" fontId="39" fillId="3" borderId="10" xfId="0" applyFont="1" applyFill="1" applyBorder="1" applyAlignment="1">
      <alignment horizontal="left" vertical="center" wrapText="1" indent="1"/>
    </xf>
    <xf numFmtId="0" fontId="39" fillId="3" borderId="8" xfId="0" applyFont="1" applyFill="1" applyBorder="1" applyAlignment="1">
      <alignment horizontal="left" vertical="center" wrapText="1" indent="1"/>
    </xf>
    <xf numFmtId="0" fontId="27" fillId="4" borderId="7" xfId="0" applyFont="1" applyFill="1" applyBorder="1" applyAlignment="1">
      <alignment horizontal="center" vertical="center"/>
    </xf>
    <xf numFmtId="0" fontId="27" fillId="4" borderId="10" xfId="0" applyFont="1" applyFill="1" applyBorder="1" applyAlignment="1">
      <alignment horizontal="center" vertical="center"/>
    </xf>
    <xf numFmtId="0" fontId="27" fillId="4" borderId="8" xfId="0" applyFont="1" applyFill="1" applyBorder="1" applyAlignment="1">
      <alignment horizontal="center" vertical="center"/>
    </xf>
    <xf numFmtId="0" fontId="19" fillId="4" borderId="5" xfId="0" applyFont="1" applyFill="1" applyBorder="1" applyAlignment="1">
      <alignment horizontal="center" vertical="center"/>
    </xf>
    <xf numFmtId="0" fontId="19" fillId="4" borderId="1" xfId="0" applyFont="1" applyFill="1" applyBorder="1" applyAlignment="1">
      <alignment horizontal="center" vertical="center"/>
    </xf>
    <xf numFmtId="0" fontId="19" fillId="4" borderId="2" xfId="0" applyFont="1" applyFill="1" applyBorder="1" applyAlignment="1">
      <alignment horizontal="center" vertical="center"/>
    </xf>
    <xf numFmtId="0" fontId="19" fillId="4" borderId="3" xfId="0" applyFont="1" applyFill="1" applyBorder="1" applyAlignment="1">
      <alignment horizontal="center" vertical="center"/>
    </xf>
    <xf numFmtId="0" fontId="19" fillId="4" borderId="4" xfId="0" applyFont="1" applyFill="1" applyBorder="1" applyAlignment="1">
      <alignment horizontal="center" vertical="center"/>
    </xf>
    <xf numFmtId="0" fontId="19" fillId="4" borderId="0" xfId="0" applyFont="1" applyFill="1" applyBorder="1" applyAlignment="1">
      <alignment horizontal="center" vertical="center"/>
    </xf>
    <xf numFmtId="0" fontId="19" fillId="4" borderId="6" xfId="0" applyFont="1" applyFill="1" applyBorder="1" applyAlignment="1">
      <alignment horizontal="center" vertical="center"/>
    </xf>
    <xf numFmtId="0" fontId="28" fillId="14" borderId="11" xfId="0" applyFont="1" applyFill="1" applyBorder="1" applyAlignment="1" applyProtection="1">
      <alignment horizontal="center" vertical="center"/>
      <protection locked="0"/>
    </xf>
    <xf numFmtId="0" fontId="28" fillId="14" borderId="13" xfId="0" applyFont="1" applyFill="1" applyBorder="1" applyAlignment="1" applyProtection="1">
      <alignment horizontal="center" vertical="center"/>
      <protection locked="0"/>
    </xf>
    <xf numFmtId="0" fontId="31" fillId="3" borderId="7" xfId="0" applyFont="1" applyFill="1" applyBorder="1" applyAlignment="1">
      <alignment horizontal="center" vertical="center" wrapText="1"/>
    </xf>
    <xf numFmtId="0" fontId="31" fillId="3" borderId="8" xfId="0" applyFont="1" applyFill="1" applyBorder="1" applyAlignment="1">
      <alignment horizontal="center" vertical="center" wrapText="1"/>
    </xf>
    <xf numFmtId="0" fontId="28" fillId="3" borderId="7" xfId="0" applyFont="1" applyFill="1" applyBorder="1" applyAlignment="1" applyProtection="1">
      <alignment horizontal="center" vertical="center"/>
      <protection locked="0"/>
    </xf>
    <xf numFmtId="0" fontId="28" fillId="3" borderId="8" xfId="0" applyFont="1" applyFill="1" applyBorder="1" applyAlignment="1" applyProtection="1">
      <alignment horizontal="center" vertical="center"/>
      <protection locked="0"/>
    </xf>
    <xf numFmtId="0" fontId="52" fillId="3" borderId="1" xfId="0" applyFont="1" applyFill="1" applyBorder="1" applyAlignment="1">
      <alignment horizontal="center" vertical="center" wrapText="1"/>
    </xf>
    <xf numFmtId="0" fontId="52" fillId="3" borderId="3" xfId="0" applyFont="1" applyFill="1" applyBorder="1" applyAlignment="1">
      <alignment horizontal="center" vertical="center" wrapText="1"/>
    </xf>
    <xf numFmtId="0" fontId="28" fillId="3" borderId="1" xfId="0" applyFont="1" applyFill="1" applyBorder="1" applyAlignment="1" applyProtection="1">
      <alignment horizontal="center" vertical="center"/>
      <protection locked="0"/>
    </xf>
    <xf numFmtId="0" fontId="28" fillId="3" borderId="3" xfId="0" applyFont="1" applyFill="1" applyBorder="1" applyAlignment="1" applyProtection="1">
      <alignment horizontal="center" vertical="center"/>
      <protection locked="0"/>
    </xf>
    <xf numFmtId="0" fontId="28" fillId="3" borderId="5" xfId="0" applyFont="1" applyFill="1" applyBorder="1" applyAlignment="1" applyProtection="1">
      <alignment horizontal="center" vertical="center"/>
      <protection locked="0"/>
    </xf>
    <xf numFmtId="0" fontId="27" fillId="4" borderId="5" xfId="0" applyFont="1" applyFill="1" applyBorder="1" applyAlignment="1">
      <alignment horizontal="center" vertical="center"/>
    </xf>
    <xf numFmtId="0" fontId="19" fillId="4" borderId="7" xfId="0" applyFont="1" applyFill="1" applyBorder="1" applyAlignment="1">
      <alignment horizontal="center" vertical="center"/>
    </xf>
    <xf numFmtId="0" fontId="19" fillId="4" borderId="10" xfId="0" applyFont="1" applyFill="1" applyBorder="1" applyAlignment="1">
      <alignment horizontal="center" vertical="center"/>
    </xf>
    <xf numFmtId="0" fontId="19" fillId="4" borderId="8" xfId="0" applyFont="1" applyFill="1" applyBorder="1" applyAlignment="1">
      <alignment horizontal="center" vertical="center"/>
    </xf>
    <xf numFmtId="0" fontId="28" fillId="14" borderId="5" xfId="0" applyFont="1" applyFill="1" applyBorder="1" applyAlignment="1">
      <alignment horizontal="center" vertical="center"/>
    </xf>
    <xf numFmtId="0" fontId="28" fillId="14" borderId="7" xfId="0" applyFont="1" applyFill="1" applyBorder="1" applyAlignment="1">
      <alignment horizontal="center" vertical="center"/>
    </xf>
    <xf numFmtId="0" fontId="28" fillId="14" borderId="8" xfId="0" applyFont="1" applyFill="1" applyBorder="1" applyAlignment="1">
      <alignment horizontal="center" vertical="center"/>
    </xf>
    <xf numFmtId="0" fontId="15" fillId="3" borderId="5" xfId="0" applyFont="1" applyFill="1" applyBorder="1" applyAlignment="1">
      <alignment horizontal="left" vertical="center" wrapText="1"/>
    </xf>
    <xf numFmtId="0" fontId="39" fillId="3" borderId="5" xfId="0" applyFont="1" applyFill="1" applyBorder="1" applyAlignment="1">
      <alignment horizontal="left" vertical="center" wrapText="1"/>
    </xf>
    <xf numFmtId="0" fontId="28" fillId="14" borderId="9" xfId="0" applyFont="1" applyFill="1" applyBorder="1" applyAlignment="1">
      <alignment horizontal="center" vertical="center"/>
    </xf>
    <xf numFmtId="0" fontId="28" fillId="14" borderId="11" xfId="0" applyFont="1" applyFill="1" applyBorder="1" applyAlignment="1">
      <alignment horizontal="center" vertical="center"/>
    </xf>
    <xf numFmtId="0" fontId="28" fillId="14" borderId="13" xfId="0" applyFont="1" applyFill="1" applyBorder="1" applyAlignment="1">
      <alignment horizontal="center" vertical="center"/>
    </xf>
    <xf numFmtId="0" fontId="27" fillId="9" borderId="25" xfId="0" applyFont="1" applyFill="1" applyBorder="1" applyAlignment="1">
      <alignment horizontal="center" vertical="center" wrapText="1"/>
    </xf>
    <xf numFmtId="49" fontId="1" fillId="3" borderId="5" xfId="0" applyNumberFormat="1" applyFont="1" applyFill="1" applyBorder="1" applyAlignment="1" applyProtection="1">
      <alignment horizontal="center"/>
      <protection locked="0"/>
    </xf>
    <xf numFmtId="0" fontId="35" fillId="12" borderId="0" xfId="0" applyFont="1" applyFill="1" applyBorder="1" applyAlignment="1">
      <alignment horizontal="left" vertical="center"/>
    </xf>
    <xf numFmtId="0" fontId="35" fillId="12" borderId="52" xfId="0" applyFont="1" applyFill="1" applyBorder="1" applyAlignment="1">
      <alignment horizontal="left" vertical="center"/>
    </xf>
    <xf numFmtId="0" fontId="35" fillId="12" borderId="58" xfId="0" applyFont="1" applyFill="1" applyBorder="1" applyAlignment="1">
      <alignment horizontal="left" vertical="center"/>
    </xf>
    <xf numFmtId="0" fontId="15" fillId="3" borderId="7" xfId="0" applyFont="1" applyFill="1" applyBorder="1" applyAlignment="1">
      <alignment horizontal="left" vertical="center" wrapText="1" indent="1"/>
    </xf>
    <xf numFmtId="0" fontId="15" fillId="3" borderId="10" xfId="0" applyFont="1" applyFill="1" applyBorder="1" applyAlignment="1">
      <alignment horizontal="left" vertical="center" wrapText="1" indent="1"/>
    </xf>
    <xf numFmtId="0" fontId="15" fillId="3" borderId="8" xfId="0" applyFont="1" applyFill="1" applyBorder="1" applyAlignment="1">
      <alignment horizontal="left" vertical="center" wrapText="1" indent="1"/>
    </xf>
    <xf numFmtId="0" fontId="29" fillId="3" borderId="7" xfId="0" applyFont="1" applyFill="1" applyBorder="1" applyAlignment="1">
      <alignment horizontal="left" vertical="center" wrapText="1" indent="1"/>
    </xf>
    <xf numFmtId="0" fontId="29" fillId="3" borderId="10" xfId="0" applyFont="1" applyFill="1" applyBorder="1" applyAlignment="1">
      <alignment horizontal="left" vertical="center" wrapText="1" indent="1"/>
    </xf>
    <xf numFmtId="0" fontId="29" fillId="3" borderId="8" xfId="0" applyFont="1" applyFill="1" applyBorder="1" applyAlignment="1">
      <alignment horizontal="left" vertical="center" wrapText="1" indent="1"/>
    </xf>
    <xf numFmtId="0" fontId="28" fillId="3" borderId="5" xfId="0" applyFont="1" applyFill="1" applyBorder="1" applyAlignment="1">
      <alignment horizontal="center" vertical="center" wrapText="1"/>
    </xf>
    <xf numFmtId="0" fontId="1" fillId="3" borderId="25" xfId="0" applyFont="1" applyFill="1" applyBorder="1" applyAlignment="1">
      <alignment horizontal="center"/>
    </xf>
    <xf numFmtId="0" fontId="1" fillId="3" borderId="26" xfId="0" applyFont="1" applyFill="1" applyBorder="1" applyAlignment="1">
      <alignment horizontal="center"/>
    </xf>
    <xf numFmtId="0" fontId="26" fillId="11" borderId="12" xfId="0" applyFont="1" applyFill="1" applyBorder="1" applyAlignment="1">
      <alignment horizontal="center" vertical="center"/>
    </xf>
    <xf numFmtId="0" fontId="26" fillId="11" borderId="13" xfId="0" applyFont="1" applyFill="1" applyBorder="1" applyAlignment="1">
      <alignment horizontal="center" vertical="center"/>
    </xf>
    <xf numFmtId="0" fontId="31" fillId="3" borderId="11" xfId="0" applyFont="1" applyFill="1" applyBorder="1" applyAlignment="1">
      <alignment horizontal="center" vertical="center" wrapText="1"/>
    </xf>
    <xf numFmtId="0" fontId="31" fillId="3" borderId="13" xfId="0" applyFont="1" applyFill="1" applyBorder="1" applyAlignment="1">
      <alignment horizontal="center" vertical="center" wrapText="1"/>
    </xf>
    <xf numFmtId="0" fontId="28" fillId="3" borderId="11" xfId="0" applyFont="1" applyFill="1" applyBorder="1" applyAlignment="1" applyProtection="1">
      <alignment horizontal="center" vertical="center"/>
      <protection locked="0"/>
    </xf>
    <xf numFmtId="0" fontId="28" fillId="3" borderId="13" xfId="0" applyFont="1" applyFill="1" applyBorder="1" applyAlignment="1" applyProtection="1">
      <alignment horizontal="center" vertical="center"/>
      <protection locked="0"/>
    </xf>
    <xf numFmtId="0" fontId="36" fillId="3" borderId="7" xfId="0" applyFont="1" applyFill="1" applyBorder="1" applyAlignment="1" applyProtection="1">
      <alignment horizontal="center" vertical="center"/>
      <protection locked="0"/>
    </xf>
    <xf numFmtId="0" fontId="28" fillId="14" borderId="5" xfId="0" applyFont="1" applyFill="1" applyBorder="1" applyAlignment="1">
      <alignment horizontal="center" vertical="center" wrapText="1"/>
    </xf>
    <xf numFmtId="0" fontId="28" fillId="14" borderId="7" xfId="0" applyFont="1" applyFill="1" applyBorder="1" applyAlignment="1" applyProtection="1">
      <alignment horizontal="center" vertical="center"/>
      <protection locked="0"/>
    </xf>
    <xf numFmtId="0" fontId="28" fillId="14" borderId="8" xfId="0" applyFont="1" applyFill="1" applyBorder="1" applyAlignment="1" applyProtection="1">
      <alignment horizontal="center" vertical="center"/>
      <protection locked="0"/>
    </xf>
    <xf numFmtId="0" fontId="16" fillId="3" borderId="7" xfId="1" applyFont="1" applyFill="1" applyBorder="1" applyAlignment="1" applyProtection="1">
      <alignment horizontal="center" vertical="center"/>
      <protection locked="0"/>
    </xf>
    <xf numFmtId="0" fontId="31" fillId="3" borderId="4" xfId="0" applyFont="1" applyFill="1" applyBorder="1" applyAlignment="1">
      <alignment horizontal="center" vertical="center" wrapText="1"/>
    </xf>
    <xf numFmtId="0" fontId="31" fillId="3" borderId="6" xfId="0" applyFont="1" applyFill="1" applyBorder="1" applyAlignment="1">
      <alignment horizontal="center" vertical="center" wrapText="1"/>
    </xf>
    <xf numFmtId="0" fontId="28" fillId="3" borderId="4" xfId="0" applyFont="1" applyFill="1" applyBorder="1" applyAlignment="1" applyProtection="1">
      <alignment horizontal="center" vertical="center"/>
      <protection locked="0"/>
    </xf>
    <xf numFmtId="0" fontId="28" fillId="3" borderId="6" xfId="0" applyFont="1" applyFill="1" applyBorder="1" applyAlignment="1" applyProtection="1">
      <alignment horizontal="center" vertical="center"/>
      <protection locked="0"/>
    </xf>
    <xf numFmtId="0" fontId="15" fillId="3" borderId="9" xfId="0" applyFont="1" applyFill="1" applyBorder="1" applyAlignment="1">
      <alignment horizontal="left" vertical="center" wrapText="1"/>
    </xf>
    <xf numFmtId="2" fontId="1" fillId="3" borderId="5" xfId="0" applyNumberFormat="1" applyFont="1" applyFill="1" applyBorder="1" applyAlignment="1" applyProtection="1">
      <alignment horizontal="center"/>
      <protection locked="0"/>
    </xf>
    <xf numFmtId="0" fontId="33" fillId="2" borderId="19" xfId="0" applyFont="1" applyFill="1" applyBorder="1" applyAlignment="1">
      <alignment horizontal="left" wrapText="1" indent="1"/>
    </xf>
    <xf numFmtId="0" fontId="33" fillId="2" borderId="18" xfId="0" applyFont="1" applyFill="1" applyBorder="1" applyAlignment="1">
      <alignment horizontal="left" wrapText="1" indent="1"/>
    </xf>
    <xf numFmtId="0" fontId="25" fillId="2" borderId="32" xfId="0" applyFont="1" applyFill="1" applyBorder="1" applyAlignment="1">
      <alignment horizontal="left" vertical="top" wrapText="1" indent="1"/>
    </xf>
    <xf numFmtId="0" fontId="25" fillId="2" borderId="33" xfId="0" applyFont="1" applyFill="1" applyBorder="1" applyAlignment="1">
      <alignment horizontal="left" vertical="top" wrapText="1" indent="1"/>
    </xf>
    <xf numFmtId="0" fontId="27" fillId="10" borderId="14" xfId="0" applyFont="1" applyFill="1" applyBorder="1" applyAlignment="1">
      <alignment horizontal="center" vertical="center"/>
    </xf>
    <xf numFmtId="0" fontId="27" fillId="10" borderId="15" xfId="0" applyFont="1" applyFill="1" applyBorder="1" applyAlignment="1">
      <alignment horizontal="center" vertical="center"/>
    </xf>
    <xf numFmtId="0" fontId="25" fillId="2" borderId="22" xfId="0" applyFont="1" applyFill="1" applyBorder="1" applyAlignment="1">
      <alignment horizontal="left" vertical="top" wrapText="1" indent="1"/>
    </xf>
    <xf numFmtId="0" fontId="25" fillId="2" borderId="23" xfId="0" applyFont="1" applyFill="1" applyBorder="1" applyAlignment="1">
      <alignment horizontal="left" vertical="top" wrapText="1" indent="1"/>
    </xf>
    <xf numFmtId="0" fontId="27" fillId="8" borderId="14" xfId="0" applyFont="1" applyFill="1" applyBorder="1" applyAlignment="1">
      <alignment horizontal="center" vertical="center"/>
    </xf>
    <xf numFmtId="0" fontId="27" fillId="8" borderId="15" xfId="0" applyFont="1" applyFill="1" applyBorder="1" applyAlignment="1">
      <alignment horizontal="center" vertical="center"/>
    </xf>
    <xf numFmtId="0" fontId="17" fillId="5" borderId="14" xfId="0" applyFont="1" applyFill="1" applyBorder="1" applyAlignment="1">
      <alignment horizontal="left" vertical="center" wrapText="1" indent="1"/>
    </xf>
    <xf numFmtId="0" fontId="17" fillId="5" borderId="17" xfId="0" applyFont="1" applyFill="1" applyBorder="1" applyAlignment="1">
      <alignment horizontal="left" vertical="center" wrapText="1" indent="1"/>
    </xf>
    <xf numFmtId="0" fontId="17" fillId="5" borderId="15" xfId="0" applyFont="1" applyFill="1" applyBorder="1" applyAlignment="1">
      <alignment horizontal="left" vertical="center" wrapText="1" indent="1"/>
    </xf>
    <xf numFmtId="0" fontId="8" fillId="5" borderId="14" xfId="0" applyFont="1" applyFill="1" applyBorder="1" applyAlignment="1">
      <alignment horizontal="left" vertical="center" wrapText="1" indent="1"/>
    </xf>
    <xf numFmtId="0" fontId="8" fillId="5" borderId="17" xfId="0" applyFont="1" applyFill="1" applyBorder="1" applyAlignment="1">
      <alignment horizontal="left" vertical="center" wrapText="1" indent="1"/>
    </xf>
    <xf numFmtId="0" fontId="8" fillId="5" borderId="15" xfId="0" applyFont="1" applyFill="1" applyBorder="1" applyAlignment="1">
      <alignment horizontal="left" vertical="center" wrapText="1" indent="1"/>
    </xf>
    <xf numFmtId="0" fontId="26" fillId="8" borderId="14" xfId="0" applyFont="1" applyFill="1" applyBorder="1" applyAlignment="1">
      <alignment horizontal="center" vertical="center"/>
    </xf>
    <xf numFmtId="0" fontId="26" fillId="8" borderId="17" xfId="0" applyFont="1" applyFill="1" applyBorder="1" applyAlignment="1">
      <alignment horizontal="center" vertical="center"/>
    </xf>
    <xf numFmtId="0" fontId="26" fillId="8" borderId="15" xfId="0" applyFont="1" applyFill="1" applyBorder="1" applyAlignment="1">
      <alignment horizontal="center" vertical="center"/>
    </xf>
    <xf numFmtId="0" fontId="15" fillId="4" borderId="20" xfId="0" applyFont="1" applyFill="1" applyBorder="1" applyAlignment="1">
      <alignment horizontal="center" vertical="center"/>
    </xf>
    <xf numFmtId="0" fontId="15" fillId="4" borderId="21" xfId="0" applyFont="1" applyFill="1" applyBorder="1" applyAlignment="1">
      <alignment horizontal="center" vertical="center"/>
    </xf>
    <xf numFmtId="0" fontId="9" fillId="3" borderId="28" xfId="0" applyFont="1" applyFill="1" applyBorder="1" applyAlignment="1">
      <alignment horizontal="left" vertical="center" indent="1"/>
    </xf>
    <xf numFmtId="0" fontId="9" fillId="3" borderId="23" xfId="0" applyFont="1" applyFill="1" applyBorder="1" applyAlignment="1">
      <alignment horizontal="left" vertical="center" indent="1"/>
    </xf>
    <xf numFmtId="0" fontId="9" fillId="3" borderId="14" xfId="0" applyFont="1" applyFill="1" applyBorder="1" applyAlignment="1">
      <alignment horizontal="left" vertical="center" indent="1"/>
    </xf>
    <xf numFmtId="0" fontId="9" fillId="3" borderId="17" xfId="0" applyFont="1" applyFill="1" applyBorder="1" applyAlignment="1">
      <alignment horizontal="left" vertical="center" indent="1"/>
    </xf>
    <xf numFmtId="0" fontId="9" fillId="3" borderId="15" xfId="0" applyFont="1" applyFill="1" applyBorder="1" applyAlignment="1">
      <alignment horizontal="left" vertical="center" indent="1"/>
    </xf>
    <xf numFmtId="0" fontId="17" fillId="5" borderId="24" xfId="0" applyFont="1" applyFill="1" applyBorder="1" applyAlignment="1">
      <alignment horizontal="left" vertical="center" wrapText="1" indent="1"/>
    </xf>
    <xf numFmtId="0" fontId="17" fillId="5" borderId="18" xfId="0" applyFont="1" applyFill="1" applyBorder="1" applyAlignment="1">
      <alignment horizontal="left" vertical="center" wrapText="1" indent="1"/>
    </xf>
    <xf numFmtId="0" fontId="17" fillId="5" borderId="28" xfId="0" applyFont="1" applyFill="1" applyBorder="1" applyAlignment="1">
      <alignment horizontal="left" vertical="center" wrapText="1" indent="1"/>
    </xf>
    <xf numFmtId="0" fontId="17" fillId="5" borderId="23" xfId="0" applyFont="1" applyFill="1" applyBorder="1" applyAlignment="1">
      <alignment horizontal="left" vertical="center" wrapText="1" indent="1"/>
    </xf>
    <xf numFmtId="0" fontId="17" fillId="5" borderId="14" xfId="0" applyFont="1" applyFill="1" applyBorder="1" applyAlignment="1">
      <alignment horizontal="left" vertical="center" wrapText="1"/>
    </xf>
    <xf numFmtId="0" fontId="17" fillId="5" borderId="17" xfId="0" applyFont="1" applyFill="1" applyBorder="1" applyAlignment="1">
      <alignment horizontal="left" vertical="center" wrapText="1"/>
    </xf>
    <xf numFmtId="0" fontId="17" fillId="5" borderId="15" xfId="0" applyFont="1" applyFill="1" applyBorder="1" applyAlignment="1">
      <alignment horizontal="left" vertical="center" wrapText="1"/>
    </xf>
    <xf numFmtId="0" fontId="14" fillId="0" borderId="39" xfId="0" applyFont="1" applyFill="1" applyBorder="1" applyAlignment="1">
      <alignment horizontal="left" vertical="center" wrapText="1" indent="1"/>
    </xf>
    <xf numFmtId="0" fontId="51" fillId="0" borderId="40" xfId="0" applyFont="1" applyFill="1" applyBorder="1" applyAlignment="1">
      <alignment horizontal="left" vertical="center" wrapText="1" indent="1"/>
    </xf>
    <xf numFmtId="0" fontId="51" fillId="0" borderId="41" xfId="0" applyFont="1" applyFill="1" applyBorder="1" applyAlignment="1">
      <alignment horizontal="left" vertical="center" wrapText="1" indent="1"/>
    </xf>
    <xf numFmtId="0" fontId="70" fillId="5" borderId="57" xfId="1" applyFont="1" applyFill="1" applyBorder="1" applyAlignment="1">
      <alignment horizontal="center" vertical="center" wrapText="1"/>
    </xf>
    <xf numFmtId="0" fontId="70" fillId="5" borderId="15" xfId="1" applyFont="1" applyFill="1" applyBorder="1" applyAlignment="1">
      <alignment horizontal="center" vertical="center" wrapText="1"/>
    </xf>
    <xf numFmtId="0" fontId="15" fillId="0" borderId="19" xfId="0" applyFont="1" applyFill="1" applyBorder="1" applyAlignment="1">
      <alignment horizontal="center" vertical="center" wrapText="1"/>
    </xf>
    <xf numFmtId="0" fontId="15" fillId="0" borderId="18" xfId="0" applyFont="1" applyFill="1" applyBorder="1" applyAlignment="1">
      <alignment horizontal="center" vertical="center" wrapText="1"/>
    </xf>
    <xf numFmtId="0" fontId="15"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7" fillId="5" borderId="35" xfId="0" applyFont="1" applyFill="1" applyBorder="1" applyAlignment="1">
      <alignment horizontal="center" vertical="center" wrapText="1"/>
    </xf>
    <xf numFmtId="0" fontId="17" fillId="5" borderId="36" xfId="0" applyFont="1" applyFill="1" applyBorder="1" applyAlignment="1">
      <alignment horizontal="center" vertical="center" wrapText="1"/>
    </xf>
    <xf numFmtId="0" fontId="70" fillId="5" borderId="53" xfId="1" applyFont="1" applyFill="1" applyBorder="1" applyAlignment="1">
      <alignment horizontal="center" vertical="center" wrapText="1"/>
    </xf>
    <xf numFmtId="0" fontId="11" fillId="3" borderId="54"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11" fillId="3" borderId="55" xfId="0" applyFont="1" applyFill="1" applyBorder="1" applyAlignment="1">
      <alignment horizontal="center" vertical="center" wrapText="1"/>
    </xf>
    <xf numFmtId="0" fontId="11" fillId="3" borderId="21" xfId="0" applyFont="1" applyFill="1" applyBorder="1" applyAlignment="1">
      <alignment horizontal="center" vertical="center" wrapText="1"/>
    </xf>
    <xf numFmtId="0" fontId="11" fillId="3" borderId="56"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54" fillId="8" borderId="14" xfId="0" applyFont="1" applyFill="1" applyBorder="1" applyAlignment="1">
      <alignment horizontal="center" vertical="center"/>
    </xf>
    <xf numFmtId="0" fontId="54" fillId="8" borderId="15" xfId="0" applyFont="1" applyFill="1" applyBorder="1" applyAlignment="1">
      <alignment horizontal="center" vertical="center"/>
    </xf>
  </cellXfs>
  <cellStyles count="2">
    <cellStyle name="Hyperlink" xfId="1" builtinId="8"/>
    <cellStyle name="Normal" xfId="0" builtinId="0"/>
  </cellStyles>
  <dxfs count="238">
    <dxf>
      <font>
        <color auto="1"/>
      </font>
      <fill>
        <patternFill>
          <bgColor rgb="FFFFE1E1"/>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theme="9" tint="-0.24994659260841701"/>
      </font>
      <fill>
        <patternFill>
          <bgColor theme="9" tint="0.79998168889431442"/>
        </patternFill>
      </fill>
    </dxf>
    <dxf>
      <font>
        <color rgb="FFFF0000"/>
      </font>
      <fill>
        <patternFill>
          <bgColor rgb="FFFFD5D5"/>
        </patternFill>
      </fill>
    </dxf>
    <dxf>
      <font>
        <color theme="9" tint="-0.24994659260841701"/>
      </font>
      <fill>
        <patternFill>
          <bgColor theme="9" tint="0.79998168889431442"/>
        </patternFill>
      </fill>
    </dxf>
    <dxf>
      <fill>
        <patternFill>
          <bgColor rgb="FFFFE1E1"/>
        </patternFill>
      </fill>
    </dxf>
    <dxf>
      <fill>
        <patternFill>
          <bgColor theme="0"/>
        </patternFill>
      </fill>
    </dxf>
    <dxf>
      <font>
        <color auto="1"/>
      </font>
      <fill>
        <patternFill>
          <bgColor rgb="FFFFE1E1"/>
        </patternFill>
      </fill>
    </dxf>
    <dxf>
      <fill>
        <patternFill>
          <bgColor rgb="FFFFE1E1"/>
        </patternFill>
      </fill>
    </dxf>
    <dxf>
      <fill>
        <patternFill>
          <bgColor theme="0"/>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ont>
        <color rgb="FFFF0000"/>
      </font>
      <fill>
        <patternFill>
          <bgColor rgb="FFFFE1E1"/>
        </patternFill>
      </fill>
    </dxf>
    <dxf>
      <font>
        <color theme="9" tint="-0.24994659260841701"/>
      </font>
      <fill>
        <patternFill>
          <bgColor theme="9" tint="0.79998168889431442"/>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ont>
        <color theme="0" tint="-0.34998626667073579"/>
      </font>
      <fill>
        <patternFill>
          <bgColor theme="0" tint="-0.34998626667073579"/>
        </patternFill>
      </fill>
    </dxf>
    <dxf>
      <font>
        <color rgb="FFFF0000"/>
      </font>
      <fill>
        <patternFill>
          <bgColor theme="0"/>
        </patternFill>
      </fill>
    </dxf>
    <dxf>
      <numFmt numFmtId="0" formatCode="General"/>
      <fill>
        <patternFill>
          <bgColor theme="0" tint="-0.34998626667073579"/>
        </patternFill>
      </fill>
    </dxf>
    <dxf>
      <fill>
        <patternFill>
          <bgColor theme="0" tint="-0.34998626667073579"/>
        </patternFill>
      </fill>
    </dxf>
    <dxf>
      <font>
        <color auto="1"/>
      </font>
    </dxf>
    <dxf>
      <fill>
        <patternFill>
          <bgColor rgb="FFF4DD9E"/>
        </patternFill>
      </fill>
    </dxf>
    <dxf>
      <font>
        <color rgb="FFA6A6A6"/>
      </font>
      <fill>
        <patternFill>
          <bgColor theme="0" tint="-0.34998626667073579"/>
        </patternFill>
      </fill>
    </dxf>
    <dxf>
      <fill>
        <patternFill>
          <bgColor theme="0"/>
        </patternFill>
      </fill>
    </dxf>
    <dxf>
      <fill>
        <patternFill>
          <bgColor rgb="FFF4DD9E"/>
        </patternFill>
      </fill>
    </dxf>
    <dxf>
      <font>
        <color rgb="FFA6A6A6"/>
      </font>
      <fill>
        <patternFill>
          <bgColor theme="0" tint="-0.34998626667073579"/>
        </patternFill>
      </fill>
    </dxf>
    <dxf>
      <fill>
        <patternFill>
          <bgColor theme="0"/>
        </patternFill>
      </fill>
    </dxf>
    <dxf>
      <fill>
        <patternFill>
          <bgColor rgb="FFF4DD9E"/>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theme="7"/>
        </patternFill>
      </fill>
    </dxf>
    <dxf>
      <fill>
        <patternFill>
          <bgColor theme="0"/>
        </patternFill>
      </fill>
    </dxf>
    <dxf>
      <fill>
        <patternFill>
          <bgColor theme="0"/>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ont>
        <color theme="0" tint="-0.34998626667073579"/>
      </font>
      <fill>
        <patternFill>
          <bgColor theme="0" tint="-0.34998626667073579"/>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theme="0" tint="-0.34998626667073579"/>
      </font>
      <fill>
        <patternFill>
          <bgColor theme="0" tint="-0.34998626667073579"/>
        </patternFill>
      </fill>
    </dxf>
    <dxf>
      <fill>
        <patternFill>
          <bgColor theme="2" tint="-0.24994659260841701"/>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ont>
        <color rgb="FFA6A6A6"/>
      </font>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ill>
        <patternFill>
          <bgColor theme="0" tint="-0.34998626667073579"/>
        </patternFill>
      </fill>
    </dxf>
    <dxf>
      <numFmt numFmtId="0" formatCode="General"/>
      <fill>
        <patternFill>
          <bgColor theme="0" tint="-0.34998626667073579"/>
        </patternFill>
      </fill>
    </dxf>
    <dxf>
      <font>
        <color auto="1"/>
      </font>
    </dxf>
    <dxf>
      <font>
        <color auto="1"/>
      </font>
    </dxf>
    <dxf>
      <fill>
        <patternFill>
          <bgColor theme="0"/>
        </patternFill>
      </fill>
    </dxf>
    <dxf>
      <fill>
        <patternFill>
          <bgColor theme="0" tint="-0.34998626667073579"/>
        </patternFill>
      </fill>
    </dxf>
    <dxf>
      <numFmt numFmtId="0" formatCode="General"/>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theme="0" tint="-0.34998626667073579"/>
        </patternFill>
      </fill>
    </dxf>
    <dxf>
      <fill>
        <patternFill>
          <bgColor theme="0"/>
        </patternFill>
      </fill>
    </dxf>
    <dxf>
      <fill>
        <patternFill>
          <bgColor rgb="FFF4DD9E"/>
        </patternFill>
      </fill>
    </dxf>
    <dxf>
      <fill>
        <patternFill>
          <bgColor theme="0" tint="-0.34998626667073579"/>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patternFill>
      </fill>
    </dxf>
    <dxf>
      <fill>
        <patternFill>
          <bgColor theme="0" tint="-0.34998626667073579"/>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rgb="FFF4DD9E"/>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rgb="FFF4DD9E"/>
        </patternFill>
      </fill>
    </dxf>
    <dxf>
      <fill>
        <patternFill>
          <bgColor theme="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style="thin">
          <color rgb="FF000000"/>
        </bottom>
      </border>
    </dxf>
    <dxf>
      <fill>
        <patternFill patternType="none"/>
      </fill>
      <border>
        <left/>
        <right/>
        <top style="thin">
          <color rgb="FF000000"/>
        </top>
        <bottom/>
      </border>
    </dxf>
    <dxf>
      <fill>
        <patternFill patternType="none"/>
      </fill>
      <border>
        <left/>
        <right/>
        <top style="thin">
          <color rgb="FF000000"/>
        </top>
        <bottom/>
      </border>
    </dxf>
  </dxfs>
  <tableStyles count="0" defaultTableStyle="TableStyleMedium2" defaultPivotStyle="PivotStyleLight16"/>
  <colors>
    <mruColors>
      <color rgb="FFA6A6A6"/>
      <color rgb="FFF4DD9E"/>
      <color rgb="FF9EABB9"/>
      <color rgb="FF63798F"/>
      <color rgb="FF3D5874"/>
      <color rgb="FF506881"/>
      <color rgb="FFA9C1D7"/>
      <color rgb="FFF4F19E"/>
      <color rgb="FFAEAAAA"/>
      <color rgb="FFEABB3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hyperlink" Target="#Recruiter"/><Relationship Id="rId13" Type="http://schemas.openxmlformats.org/officeDocument/2006/relationships/hyperlink" Target="#Commercial_Sex_Act"/><Relationship Id="rId18" Type="http://schemas.openxmlformats.org/officeDocument/2006/relationships/hyperlink" Target="#Training"/><Relationship Id="rId26" Type="http://schemas.openxmlformats.org/officeDocument/2006/relationships/hyperlink" Target="#Modern_Slavery"/><Relationship Id="rId3" Type="http://schemas.openxmlformats.org/officeDocument/2006/relationships/hyperlink" Target="#Company_unique_identifier_number_or_code"/><Relationship Id="rId21" Type="http://schemas.openxmlformats.org/officeDocument/2006/relationships/hyperlink" Target="#UK_Modern_Slavery_Act"/><Relationship Id="rId7" Type="http://schemas.openxmlformats.org/officeDocument/2006/relationships/hyperlink" Target="#Migrant_worker"/><Relationship Id="rId12" Type="http://schemas.openxmlformats.org/officeDocument/2006/relationships/hyperlink" Target="#Recruitment_Fees"/><Relationship Id="rId17" Type="http://schemas.openxmlformats.org/officeDocument/2006/relationships/hyperlink" Target="#Employment_Agreements"/><Relationship Id="rId25" Type="http://schemas.openxmlformats.org/officeDocument/2006/relationships/hyperlink" Target="#Forced_Labor"/><Relationship Id="rId2" Type="http://schemas.openxmlformats.org/officeDocument/2006/relationships/hyperlink" Target="#Company_Name"/><Relationship Id="rId16" Type="http://schemas.openxmlformats.org/officeDocument/2006/relationships/hyperlink" Target="#Housing_provided_or_arranged"/><Relationship Id="rId20" Type="http://schemas.openxmlformats.org/officeDocument/2006/relationships/hyperlink" Target="#Direct_or_First_Tier_Supplier"/><Relationship Id="rId29" Type="http://schemas.openxmlformats.org/officeDocument/2006/relationships/hyperlink" Target="#Supplier"/><Relationship Id="rId1" Type="http://schemas.openxmlformats.org/officeDocument/2006/relationships/image" Target="../media/image1.png"/><Relationship Id="rId6" Type="http://schemas.openxmlformats.org/officeDocument/2006/relationships/hyperlink" Target="#Low_skilled_work"/><Relationship Id="rId11" Type="http://schemas.openxmlformats.org/officeDocument/2006/relationships/hyperlink" Target="#Witholding_employee_identity_or_immigration_documents"/><Relationship Id="rId24" Type="http://schemas.openxmlformats.org/officeDocument/2006/relationships/hyperlink" Target="#Compliance_Plan__US_Federal_Acquisition_Regulation_final_rule_on_Combating_Trafficking_in_Persons"/><Relationship Id="rId5" Type="http://schemas.openxmlformats.org/officeDocument/2006/relationships/hyperlink" Target="#Authorizing_person"/><Relationship Id="rId15" Type="http://schemas.openxmlformats.org/officeDocument/2006/relationships/hyperlink" Target="#Return_transportation"/><Relationship Id="rId23" Type="http://schemas.openxmlformats.org/officeDocument/2006/relationships/hyperlink" Target="#Commercially_available_off_the_shelf_item"/><Relationship Id="rId28" Type="http://schemas.openxmlformats.org/officeDocument/2006/relationships/hyperlink" Target="#Prime_Contractor"/><Relationship Id="rId10" Type="http://schemas.openxmlformats.org/officeDocument/2006/relationships/hyperlink" Target="#Agent"/><Relationship Id="rId19" Type="http://schemas.openxmlformats.org/officeDocument/2006/relationships/hyperlink" Target="#Internal_accountability_standards"/><Relationship Id="rId31" Type="http://schemas.openxmlformats.org/officeDocument/2006/relationships/hyperlink" Target="#Slavery"/><Relationship Id="rId4" Type="http://schemas.openxmlformats.org/officeDocument/2006/relationships/hyperlink" Target="#Company_Address"/><Relationship Id="rId9" Type="http://schemas.openxmlformats.org/officeDocument/2006/relationships/hyperlink" Target="#Policy"/><Relationship Id="rId14" Type="http://schemas.openxmlformats.org/officeDocument/2006/relationships/hyperlink" Target="#Child_Labor"/><Relationship Id="rId22" Type="http://schemas.openxmlformats.org/officeDocument/2006/relationships/hyperlink" Target="#California_Transparency_in_Supply_Chains_Act"/><Relationship Id="rId27" Type="http://schemas.openxmlformats.org/officeDocument/2006/relationships/hyperlink" Target="#Human_Trafficking"/><Relationship Id="rId30" Type="http://schemas.openxmlformats.org/officeDocument/2006/relationships/hyperlink" Target="#Supply_chain"/></Relationships>
</file>

<file path=xl/drawings/_rels/drawing3.xml.rels><?xml version="1.0" encoding="UTF-8" standalone="yes"?>
<Relationships xmlns="http://schemas.openxmlformats.org/package/2006/relationships"><Relationship Id="rId8" Type="http://schemas.openxmlformats.org/officeDocument/2006/relationships/hyperlink" Target="#Hospitality"/><Relationship Id="rId3" Type="http://schemas.openxmlformats.org/officeDocument/2006/relationships/hyperlink" Target="#Electronics"/><Relationship Id="rId7" Type="http://schemas.openxmlformats.org/officeDocument/2006/relationships/hyperlink" Target="#Healthcare"/><Relationship Id="rId2" Type="http://schemas.openxmlformats.org/officeDocument/2006/relationships/hyperlink" Target="#Construction"/><Relationship Id="rId1" Type="http://schemas.openxmlformats.org/officeDocument/2006/relationships/hyperlink" Target="#Agriculture"/><Relationship Id="rId6" Type="http://schemas.openxmlformats.org/officeDocument/2006/relationships/hyperlink" Target="#Forestry"/><Relationship Id="rId11" Type="http://schemas.openxmlformats.org/officeDocument/2006/relationships/hyperlink" Target="#Transportation_and_Warehousing"/><Relationship Id="rId5" Type="http://schemas.openxmlformats.org/officeDocument/2006/relationships/hyperlink" Target="#Fishing_and_Aquaculture"/><Relationship Id="rId10" Type="http://schemas.openxmlformats.org/officeDocument/2006/relationships/hyperlink" Target="#Textile_or_Apparel_Manufacturing"/><Relationship Id="rId4" Type="http://schemas.openxmlformats.org/officeDocument/2006/relationships/hyperlink" Target="#Extractives_Mining_and_Basic_Metal_Production"/><Relationship Id="rId9" Type="http://schemas.openxmlformats.org/officeDocument/2006/relationships/hyperlink" Target="#Housing_provided_or_arranged"/></Relationships>
</file>

<file path=xl/drawings/_rels/drawing4.xml.rels><?xml version="1.0" encoding="UTF-8" standalone="yes"?>
<Relationships xmlns="http://schemas.openxmlformats.org/package/2006/relationships"><Relationship Id="rId8" Type="http://schemas.openxmlformats.org/officeDocument/2006/relationships/hyperlink" Target="#Policy"/><Relationship Id="rId13" Type="http://schemas.openxmlformats.org/officeDocument/2006/relationships/hyperlink" Target="#Supply_chain"/><Relationship Id="rId3" Type="http://schemas.openxmlformats.org/officeDocument/2006/relationships/hyperlink" Target="#Agent"/><Relationship Id="rId7" Type="http://schemas.openxmlformats.org/officeDocument/2006/relationships/hyperlink" Target="#Migrant_worker"/><Relationship Id="rId12" Type="http://schemas.openxmlformats.org/officeDocument/2006/relationships/hyperlink" Target="#Slavery"/><Relationship Id="rId2" Type="http://schemas.openxmlformats.org/officeDocument/2006/relationships/hyperlink" Target="http://www.leginfo.ca.gov/pub/09-10/bill/sen/sb_0651-0700/sb_657_bill_20100930_chaptered.pdf" TargetMode="External"/><Relationship Id="rId1" Type="http://schemas.openxmlformats.org/officeDocument/2006/relationships/hyperlink" Target="http://www.legislation.gov.uk/ukpga/2015/30/pdfs/ukpga_20150030_en.pdf" TargetMode="External"/><Relationship Id="rId6" Type="http://schemas.openxmlformats.org/officeDocument/2006/relationships/hyperlink" Target="#Modern_Slavery"/><Relationship Id="rId11" Type="http://schemas.openxmlformats.org/officeDocument/2006/relationships/hyperlink" Target="#Servitude"/><Relationship Id="rId5" Type="http://schemas.openxmlformats.org/officeDocument/2006/relationships/hyperlink" Target="#Human_Trafficking"/><Relationship Id="rId10" Type="http://schemas.openxmlformats.org/officeDocument/2006/relationships/hyperlink" Target="#Recruitment_Fees"/><Relationship Id="rId4" Type="http://schemas.openxmlformats.org/officeDocument/2006/relationships/hyperlink" Target="#Forced_Labor"/><Relationship Id="rId9" Type="http://schemas.openxmlformats.org/officeDocument/2006/relationships/hyperlink" Target="#Recruiter"/></Relationships>
</file>

<file path=xl/drawings/drawing1.xml><?xml version="1.0" encoding="utf-8"?>
<xdr:wsDr xmlns:xdr="http://schemas.openxmlformats.org/drawingml/2006/spreadsheetDrawing" xmlns:a="http://schemas.openxmlformats.org/drawingml/2006/main">
  <xdr:twoCellAnchor editAs="oneCell">
    <xdr:from>
      <xdr:col>2</xdr:col>
      <xdr:colOff>939800</xdr:colOff>
      <xdr:row>1</xdr:row>
      <xdr:rowOff>152400</xdr:rowOff>
    </xdr:from>
    <xdr:to>
      <xdr:col>2</xdr:col>
      <xdr:colOff>3010491</xdr:colOff>
      <xdr:row>2</xdr:row>
      <xdr:rowOff>241300</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120900" y="342900"/>
          <a:ext cx="2070691" cy="5207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95255</xdr:colOff>
      <xdr:row>1</xdr:row>
      <xdr:rowOff>79375</xdr:rowOff>
    </xdr:from>
    <xdr:to>
      <xdr:col>3</xdr:col>
      <xdr:colOff>73030</xdr:colOff>
      <xdr:row>1</xdr:row>
      <xdr:rowOff>488950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22255" y="198438"/>
          <a:ext cx="1628775" cy="409575"/>
        </a:xfrm>
        <a:prstGeom prst="rect">
          <a:avLst/>
        </a:prstGeom>
      </xdr:spPr>
    </xdr:pic>
    <xdr:clientData/>
  </xdr:twoCellAnchor>
  <xdr:twoCellAnchor>
    <xdr:from>
      <xdr:col>1</xdr:col>
      <xdr:colOff>0</xdr:colOff>
      <xdr:row>8</xdr:row>
      <xdr:rowOff>76200</xdr:rowOff>
    </xdr:from>
    <xdr:to>
      <xdr:col>2</xdr:col>
      <xdr:colOff>57150</xdr:colOff>
      <xdr:row>8</xdr:row>
      <xdr:rowOff>215900</xdr:rowOff>
    </xdr:to>
    <xdr:sp macro="" textlink="">
      <xdr:nvSpPr>
        <xdr:cNvPr id="4" name="Rectangle 3">
          <a:hlinkClick xmlns:r="http://schemas.openxmlformats.org/officeDocument/2006/relationships" r:id="rId2"/>
          <a:extLst>
            <a:ext uri="{FF2B5EF4-FFF2-40B4-BE49-F238E27FC236}">
              <a16:creationId xmlns:a16="http://schemas.microsoft.com/office/drawing/2014/main" id="{C7FFB9F7-F438-4210-86C5-4062AD9D9E3F}"/>
            </a:ext>
          </a:extLst>
        </xdr:cNvPr>
        <xdr:cNvSpPr/>
      </xdr:nvSpPr>
      <xdr:spPr>
        <a:xfrm>
          <a:off x="127000" y="4191000"/>
          <a:ext cx="8826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19050</xdr:colOff>
      <xdr:row>9</xdr:row>
      <xdr:rowOff>76200</xdr:rowOff>
    </xdr:from>
    <xdr:to>
      <xdr:col>3</xdr:col>
      <xdr:colOff>679450</xdr:colOff>
      <xdr:row>9</xdr:row>
      <xdr:rowOff>215900</xdr:rowOff>
    </xdr:to>
    <xdr:sp macro="" textlink="">
      <xdr:nvSpPr>
        <xdr:cNvPr id="5" name="Rectangle 4">
          <a:hlinkClick xmlns:r="http://schemas.openxmlformats.org/officeDocument/2006/relationships" r:id="rId3"/>
          <a:extLst>
            <a:ext uri="{FF2B5EF4-FFF2-40B4-BE49-F238E27FC236}">
              <a16:creationId xmlns:a16="http://schemas.microsoft.com/office/drawing/2014/main" id="{9EB8218D-F21C-4CB4-8F06-0D26A5F76FBD}"/>
            </a:ext>
          </a:extLst>
        </xdr:cNvPr>
        <xdr:cNvSpPr/>
      </xdr:nvSpPr>
      <xdr:spPr>
        <a:xfrm>
          <a:off x="146050" y="4476750"/>
          <a:ext cx="23114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0</xdr:col>
      <xdr:colOff>114300</xdr:colOff>
      <xdr:row>10</xdr:row>
      <xdr:rowOff>76200</xdr:rowOff>
    </xdr:from>
    <xdr:to>
      <xdr:col>2</xdr:col>
      <xdr:colOff>209550</xdr:colOff>
      <xdr:row>10</xdr:row>
      <xdr:rowOff>228600</xdr:rowOff>
    </xdr:to>
    <xdr:sp macro="" textlink="">
      <xdr:nvSpPr>
        <xdr:cNvPr id="6" name="Rectangle 5">
          <a:hlinkClick xmlns:r="http://schemas.openxmlformats.org/officeDocument/2006/relationships" r:id="rId4"/>
          <a:extLst>
            <a:ext uri="{FF2B5EF4-FFF2-40B4-BE49-F238E27FC236}">
              <a16:creationId xmlns:a16="http://schemas.microsoft.com/office/drawing/2014/main" id="{9ACB966F-0031-4FB5-8E2D-77BCE5C237C4}"/>
            </a:ext>
          </a:extLst>
        </xdr:cNvPr>
        <xdr:cNvSpPr/>
      </xdr:nvSpPr>
      <xdr:spPr>
        <a:xfrm>
          <a:off x="114300" y="4762500"/>
          <a:ext cx="10477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12700</xdr:colOff>
      <xdr:row>14</xdr:row>
      <xdr:rowOff>76200</xdr:rowOff>
    </xdr:from>
    <xdr:to>
      <xdr:col>2</xdr:col>
      <xdr:colOff>755650</xdr:colOff>
      <xdr:row>14</xdr:row>
      <xdr:rowOff>203200</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AC09D77C-E0DA-4A68-9140-98DD57ED9153}"/>
            </a:ext>
          </a:extLst>
        </xdr:cNvPr>
        <xdr:cNvSpPr/>
      </xdr:nvSpPr>
      <xdr:spPr>
        <a:xfrm>
          <a:off x="139700" y="5905500"/>
          <a:ext cx="15684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1473200</xdr:colOff>
      <xdr:row>25</xdr:row>
      <xdr:rowOff>19050</xdr:rowOff>
    </xdr:from>
    <xdr:to>
      <xdr:col>3</xdr:col>
      <xdr:colOff>2082800</xdr:colOff>
      <xdr:row>25</xdr:row>
      <xdr:rowOff>158750</xdr:rowOff>
    </xdr:to>
    <xdr:sp macro="" textlink="">
      <xdr:nvSpPr>
        <xdr:cNvPr id="8" name="Rectangle 7">
          <a:hlinkClick xmlns:r="http://schemas.openxmlformats.org/officeDocument/2006/relationships" r:id="rId6"/>
          <a:extLst>
            <a:ext uri="{FF2B5EF4-FFF2-40B4-BE49-F238E27FC236}">
              <a16:creationId xmlns:a16="http://schemas.microsoft.com/office/drawing/2014/main" id="{EABCE037-7197-4CE8-B2AF-07364D8375DD}"/>
            </a:ext>
          </a:extLst>
        </xdr:cNvPr>
        <xdr:cNvSpPr/>
      </xdr:nvSpPr>
      <xdr:spPr>
        <a:xfrm>
          <a:off x="3251200" y="102870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3149600</xdr:colOff>
      <xdr:row>25</xdr:row>
      <xdr:rowOff>38100</xdr:rowOff>
    </xdr:from>
    <xdr:to>
      <xdr:col>3</xdr:col>
      <xdr:colOff>3581400</xdr:colOff>
      <xdr:row>25</xdr:row>
      <xdr:rowOff>165100</xdr:rowOff>
    </xdr:to>
    <xdr:sp macro="" textlink="">
      <xdr:nvSpPr>
        <xdr:cNvPr id="9" name="Rectangle 8">
          <a:hlinkClick xmlns:r="http://schemas.openxmlformats.org/officeDocument/2006/relationships" r:id="rId7"/>
          <a:extLst>
            <a:ext uri="{FF2B5EF4-FFF2-40B4-BE49-F238E27FC236}">
              <a16:creationId xmlns:a16="http://schemas.microsoft.com/office/drawing/2014/main" id="{E41F764C-59C1-44B1-A7AC-CD256AB6422B}"/>
            </a:ext>
          </a:extLst>
        </xdr:cNvPr>
        <xdr:cNvSpPr/>
      </xdr:nvSpPr>
      <xdr:spPr>
        <a:xfrm>
          <a:off x="4927600" y="10306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44450</xdr:colOff>
      <xdr:row>25</xdr:row>
      <xdr:rowOff>196850</xdr:rowOff>
    </xdr:from>
    <xdr:to>
      <xdr:col>3</xdr:col>
      <xdr:colOff>476250</xdr:colOff>
      <xdr:row>25</xdr:row>
      <xdr:rowOff>323850</xdr:rowOff>
    </xdr:to>
    <xdr:sp macro="" textlink="">
      <xdr:nvSpPr>
        <xdr:cNvPr id="10" name="Rectangle 9">
          <a:hlinkClick xmlns:r="http://schemas.openxmlformats.org/officeDocument/2006/relationships" r:id="rId7"/>
          <a:extLst>
            <a:ext uri="{FF2B5EF4-FFF2-40B4-BE49-F238E27FC236}">
              <a16:creationId xmlns:a16="http://schemas.microsoft.com/office/drawing/2014/main" id="{1394D758-EF63-4A93-A436-6EA5B283FBB3}"/>
            </a:ext>
          </a:extLst>
        </xdr:cNvPr>
        <xdr:cNvSpPr/>
      </xdr:nvSpPr>
      <xdr:spPr>
        <a:xfrm>
          <a:off x="1822450" y="1046480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26</xdr:row>
      <xdr:rowOff>184150</xdr:rowOff>
    </xdr:from>
    <xdr:to>
      <xdr:col>3</xdr:col>
      <xdr:colOff>558800</xdr:colOff>
      <xdr:row>26</xdr:row>
      <xdr:rowOff>336550</xdr:rowOff>
    </xdr:to>
    <xdr:sp macro="" textlink="">
      <xdr:nvSpPr>
        <xdr:cNvPr id="11" name="Rectangle 10">
          <a:hlinkClick xmlns:r="http://schemas.openxmlformats.org/officeDocument/2006/relationships" r:id="rId8"/>
          <a:extLst>
            <a:ext uri="{FF2B5EF4-FFF2-40B4-BE49-F238E27FC236}">
              <a16:creationId xmlns:a16="http://schemas.microsoft.com/office/drawing/2014/main" id="{F42A6753-FD4D-472A-94E5-61AC6F6BAF47}"/>
            </a:ext>
          </a:extLst>
        </xdr:cNvPr>
        <xdr:cNvSpPr/>
      </xdr:nvSpPr>
      <xdr:spPr>
        <a:xfrm>
          <a:off x="1803400" y="109918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2152650</xdr:colOff>
      <xdr:row>28</xdr:row>
      <xdr:rowOff>6350</xdr:rowOff>
    </xdr:from>
    <xdr:to>
      <xdr:col>3</xdr:col>
      <xdr:colOff>2971800</xdr:colOff>
      <xdr:row>28</xdr:row>
      <xdr:rowOff>184150</xdr:rowOff>
    </xdr:to>
    <xdr:sp macro="" textlink="">
      <xdr:nvSpPr>
        <xdr:cNvPr id="12" name="Rectangle 11">
          <a:hlinkClick xmlns:r="http://schemas.openxmlformats.org/officeDocument/2006/relationships" r:id="rId9"/>
          <a:extLst>
            <a:ext uri="{FF2B5EF4-FFF2-40B4-BE49-F238E27FC236}">
              <a16:creationId xmlns:a16="http://schemas.microsoft.com/office/drawing/2014/main" id="{EF5A2E2C-E75A-405B-B054-89CFD7A430B2}"/>
            </a:ext>
          </a:extLst>
        </xdr:cNvPr>
        <xdr:cNvSpPr/>
      </xdr:nvSpPr>
      <xdr:spPr>
        <a:xfrm>
          <a:off x="3930650" y="119824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1460500</xdr:colOff>
      <xdr:row>28</xdr:row>
      <xdr:rowOff>190500</xdr:rowOff>
    </xdr:from>
    <xdr:to>
      <xdr:col>3</xdr:col>
      <xdr:colOff>1873250</xdr:colOff>
      <xdr:row>28</xdr:row>
      <xdr:rowOff>355600</xdr:rowOff>
    </xdr:to>
    <xdr:sp macro="" textlink="">
      <xdr:nvSpPr>
        <xdr:cNvPr id="13" name="Rectangle 12">
          <a:hlinkClick xmlns:r="http://schemas.openxmlformats.org/officeDocument/2006/relationships" r:id="rId10"/>
          <a:extLst>
            <a:ext uri="{FF2B5EF4-FFF2-40B4-BE49-F238E27FC236}">
              <a16:creationId xmlns:a16="http://schemas.microsoft.com/office/drawing/2014/main" id="{7BCDE56D-7374-4DCB-B6B6-8586AFF93A10}"/>
            </a:ext>
          </a:extLst>
        </xdr:cNvPr>
        <xdr:cNvSpPr/>
      </xdr:nvSpPr>
      <xdr:spPr>
        <a:xfrm>
          <a:off x="3238500" y="121666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819150</xdr:colOff>
      <xdr:row>31</xdr:row>
      <xdr:rowOff>44450</xdr:rowOff>
    </xdr:from>
    <xdr:to>
      <xdr:col>3</xdr:col>
      <xdr:colOff>3048000</xdr:colOff>
      <xdr:row>31</xdr:row>
      <xdr:rowOff>184150</xdr:rowOff>
    </xdr:to>
    <xdr:sp macro="" textlink="">
      <xdr:nvSpPr>
        <xdr:cNvPr id="16" name="Rectangle 15">
          <a:hlinkClick xmlns:r="http://schemas.openxmlformats.org/officeDocument/2006/relationships" r:id="rId11"/>
          <a:extLst>
            <a:ext uri="{FF2B5EF4-FFF2-40B4-BE49-F238E27FC236}">
              <a16:creationId xmlns:a16="http://schemas.microsoft.com/office/drawing/2014/main" id="{3CCB571E-DA85-4B2D-BBE3-E92009CE7300}"/>
            </a:ext>
          </a:extLst>
        </xdr:cNvPr>
        <xdr:cNvSpPr/>
      </xdr:nvSpPr>
      <xdr:spPr>
        <a:xfrm>
          <a:off x="1771650" y="12960350"/>
          <a:ext cx="30543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1111250</xdr:colOff>
      <xdr:row>32</xdr:row>
      <xdr:rowOff>482600</xdr:rowOff>
    </xdr:from>
    <xdr:to>
      <xdr:col>3</xdr:col>
      <xdr:colOff>2012950</xdr:colOff>
      <xdr:row>33</xdr:row>
      <xdr:rowOff>177800</xdr:rowOff>
    </xdr:to>
    <xdr:sp macro="" textlink="">
      <xdr:nvSpPr>
        <xdr:cNvPr id="17" name="Rectangle 16">
          <a:hlinkClick xmlns:r="http://schemas.openxmlformats.org/officeDocument/2006/relationships" r:id="rId12"/>
          <a:extLst>
            <a:ext uri="{FF2B5EF4-FFF2-40B4-BE49-F238E27FC236}">
              <a16:creationId xmlns:a16="http://schemas.microsoft.com/office/drawing/2014/main" id="{96C432C6-D648-4B6F-98B9-F60DC708F1AF}"/>
            </a:ext>
          </a:extLst>
        </xdr:cNvPr>
        <xdr:cNvSpPr/>
      </xdr:nvSpPr>
      <xdr:spPr>
        <a:xfrm>
          <a:off x="2889250" y="13804900"/>
          <a:ext cx="901700" cy="2032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552450</xdr:colOff>
      <xdr:row>34</xdr:row>
      <xdr:rowOff>25400</xdr:rowOff>
    </xdr:from>
    <xdr:to>
      <xdr:col>3</xdr:col>
      <xdr:colOff>1676400</xdr:colOff>
      <xdr:row>34</xdr:row>
      <xdr:rowOff>209550</xdr:rowOff>
    </xdr:to>
    <xdr:sp macro="" textlink="">
      <xdr:nvSpPr>
        <xdr:cNvPr id="18" name="Rectangle 17">
          <a:hlinkClick xmlns:r="http://schemas.openxmlformats.org/officeDocument/2006/relationships" r:id="rId13"/>
          <a:extLst>
            <a:ext uri="{FF2B5EF4-FFF2-40B4-BE49-F238E27FC236}">
              <a16:creationId xmlns:a16="http://schemas.microsoft.com/office/drawing/2014/main" id="{3D8D1705-5AB2-4AB5-B18A-F438F0BA579D}"/>
            </a:ext>
          </a:extLst>
        </xdr:cNvPr>
        <xdr:cNvSpPr/>
      </xdr:nvSpPr>
      <xdr:spPr>
        <a:xfrm>
          <a:off x="2330450" y="14719300"/>
          <a:ext cx="11239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692150</xdr:colOff>
      <xdr:row>29</xdr:row>
      <xdr:rowOff>431800</xdr:rowOff>
    </xdr:from>
    <xdr:to>
      <xdr:col>3</xdr:col>
      <xdr:colOff>1320800</xdr:colOff>
      <xdr:row>30</xdr:row>
      <xdr:rowOff>196850</xdr:rowOff>
    </xdr:to>
    <xdr:sp macro="" textlink="">
      <xdr:nvSpPr>
        <xdr:cNvPr id="19" name="Rectangle 18">
          <a:hlinkClick xmlns:r="http://schemas.openxmlformats.org/officeDocument/2006/relationships" r:id="rId14"/>
          <a:extLst>
            <a:ext uri="{FF2B5EF4-FFF2-40B4-BE49-F238E27FC236}">
              <a16:creationId xmlns:a16="http://schemas.microsoft.com/office/drawing/2014/main" id="{C013A544-95B4-4F06-A476-759952C3BA54}"/>
            </a:ext>
          </a:extLst>
        </xdr:cNvPr>
        <xdr:cNvSpPr/>
      </xdr:nvSpPr>
      <xdr:spPr>
        <a:xfrm>
          <a:off x="2470150" y="12903200"/>
          <a:ext cx="628650" cy="209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1504950</xdr:colOff>
      <xdr:row>36</xdr:row>
      <xdr:rowOff>25400</xdr:rowOff>
    </xdr:from>
    <xdr:to>
      <xdr:col>3</xdr:col>
      <xdr:colOff>2654300</xdr:colOff>
      <xdr:row>36</xdr:row>
      <xdr:rowOff>209550</xdr:rowOff>
    </xdr:to>
    <xdr:sp macro="" textlink="">
      <xdr:nvSpPr>
        <xdr:cNvPr id="20" name="Rectangle 19">
          <a:hlinkClick xmlns:r="http://schemas.openxmlformats.org/officeDocument/2006/relationships" r:id="rId15"/>
          <a:extLst>
            <a:ext uri="{FF2B5EF4-FFF2-40B4-BE49-F238E27FC236}">
              <a16:creationId xmlns:a16="http://schemas.microsoft.com/office/drawing/2014/main" id="{7033BBE2-D2E2-4DFC-9342-B0A234085BFA}"/>
            </a:ext>
          </a:extLst>
        </xdr:cNvPr>
        <xdr:cNvSpPr/>
      </xdr:nvSpPr>
      <xdr:spPr>
        <a:xfrm>
          <a:off x="3282950" y="15843250"/>
          <a:ext cx="114935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37</xdr:row>
      <xdr:rowOff>38100</xdr:rowOff>
    </xdr:from>
    <xdr:to>
      <xdr:col>3</xdr:col>
      <xdr:colOff>1638300</xdr:colOff>
      <xdr:row>37</xdr:row>
      <xdr:rowOff>184150</xdr:rowOff>
    </xdr:to>
    <xdr:sp macro="" textlink="">
      <xdr:nvSpPr>
        <xdr:cNvPr id="21" name="Rectangle 20">
          <a:hlinkClick xmlns:r="http://schemas.openxmlformats.org/officeDocument/2006/relationships" r:id="rId16"/>
          <a:extLst>
            <a:ext uri="{FF2B5EF4-FFF2-40B4-BE49-F238E27FC236}">
              <a16:creationId xmlns:a16="http://schemas.microsoft.com/office/drawing/2014/main" id="{6C58BBCE-974D-4F81-9033-E95867C62D99}"/>
            </a:ext>
          </a:extLst>
        </xdr:cNvPr>
        <xdr:cNvSpPr/>
      </xdr:nvSpPr>
      <xdr:spPr>
        <a:xfrm>
          <a:off x="1778000" y="16871950"/>
          <a:ext cx="16383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1244600</xdr:colOff>
      <xdr:row>40</xdr:row>
      <xdr:rowOff>184150</xdr:rowOff>
    </xdr:from>
    <xdr:to>
      <xdr:col>3</xdr:col>
      <xdr:colOff>3422650</xdr:colOff>
      <xdr:row>40</xdr:row>
      <xdr:rowOff>323850</xdr:rowOff>
    </xdr:to>
    <xdr:sp macro="" textlink="">
      <xdr:nvSpPr>
        <xdr:cNvPr id="22" name="Rectangle 21">
          <a:hlinkClick xmlns:r="http://schemas.openxmlformats.org/officeDocument/2006/relationships" r:id="rId17"/>
          <a:extLst>
            <a:ext uri="{FF2B5EF4-FFF2-40B4-BE49-F238E27FC236}">
              <a16:creationId xmlns:a16="http://schemas.microsoft.com/office/drawing/2014/main" id="{8F308112-27A4-47D6-AB13-9EA2A6C43C6B}"/>
            </a:ext>
          </a:extLst>
        </xdr:cNvPr>
        <xdr:cNvSpPr/>
      </xdr:nvSpPr>
      <xdr:spPr>
        <a:xfrm>
          <a:off x="3022600" y="18999200"/>
          <a:ext cx="21780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0</xdr:colOff>
      <xdr:row>40</xdr:row>
      <xdr:rowOff>393700</xdr:rowOff>
    </xdr:from>
    <xdr:to>
      <xdr:col>3</xdr:col>
      <xdr:colOff>425450</xdr:colOff>
      <xdr:row>40</xdr:row>
      <xdr:rowOff>514350</xdr:rowOff>
    </xdr:to>
    <xdr:sp macro="" textlink="">
      <xdr:nvSpPr>
        <xdr:cNvPr id="23" name="Rectangle 22">
          <a:hlinkClick xmlns:r="http://schemas.openxmlformats.org/officeDocument/2006/relationships" r:id="rId17"/>
          <a:extLst>
            <a:ext uri="{FF2B5EF4-FFF2-40B4-BE49-F238E27FC236}">
              <a16:creationId xmlns:a16="http://schemas.microsoft.com/office/drawing/2014/main" id="{21D8E9A5-2DE5-410B-9BC6-274C371AF3B8}"/>
            </a:ext>
          </a:extLst>
        </xdr:cNvPr>
        <xdr:cNvSpPr/>
      </xdr:nvSpPr>
      <xdr:spPr>
        <a:xfrm>
          <a:off x="1778000" y="19208750"/>
          <a:ext cx="425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2082800</xdr:colOff>
      <xdr:row>49</xdr:row>
      <xdr:rowOff>203200</xdr:rowOff>
    </xdr:from>
    <xdr:to>
      <xdr:col>3</xdr:col>
      <xdr:colOff>2508250</xdr:colOff>
      <xdr:row>49</xdr:row>
      <xdr:rowOff>323850</xdr:rowOff>
    </xdr:to>
    <xdr:sp macro="" textlink="">
      <xdr:nvSpPr>
        <xdr:cNvPr id="24" name="Rectangle 23">
          <a:hlinkClick xmlns:r="http://schemas.openxmlformats.org/officeDocument/2006/relationships" r:id="rId18"/>
          <a:extLst>
            <a:ext uri="{FF2B5EF4-FFF2-40B4-BE49-F238E27FC236}">
              <a16:creationId xmlns:a16="http://schemas.microsoft.com/office/drawing/2014/main" id="{F919AF05-C25F-4D60-BAFE-0A5670A1BDE0}"/>
            </a:ext>
          </a:extLst>
        </xdr:cNvPr>
        <xdr:cNvSpPr/>
      </xdr:nvSpPr>
      <xdr:spPr>
        <a:xfrm>
          <a:off x="3860800" y="24790400"/>
          <a:ext cx="4254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1587500</xdr:colOff>
      <xdr:row>52</xdr:row>
      <xdr:rowOff>31750</xdr:rowOff>
    </xdr:from>
    <xdr:to>
      <xdr:col>3</xdr:col>
      <xdr:colOff>3390900</xdr:colOff>
      <xdr:row>52</xdr:row>
      <xdr:rowOff>165100</xdr:rowOff>
    </xdr:to>
    <xdr:sp macro="" textlink="">
      <xdr:nvSpPr>
        <xdr:cNvPr id="25" name="Rectangle 24">
          <a:hlinkClick xmlns:r="http://schemas.openxmlformats.org/officeDocument/2006/relationships" r:id="rId19"/>
          <a:extLst>
            <a:ext uri="{FF2B5EF4-FFF2-40B4-BE49-F238E27FC236}">
              <a16:creationId xmlns:a16="http://schemas.microsoft.com/office/drawing/2014/main" id="{3EA47983-0B05-42C4-93A6-0E2A44382DA5}"/>
            </a:ext>
          </a:extLst>
        </xdr:cNvPr>
        <xdr:cNvSpPr/>
      </xdr:nvSpPr>
      <xdr:spPr>
        <a:xfrm>
          <a:off x="3365500" y="26924000"/>
          <a:ext cx="180340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1511300</xdr:colOff>
      <xdr:row>54</xdr:row>
      <xdr:rowOff>25400</xdr:rowOff>
    </xdr:from>
    <xdr:to>
      <xdr:col>3</xdr:col>
      <xdr:colOff>2876550</xdr:colOff>
      <xdr:row>54</xdr:row>
      <xdr:rowOff>165100</xdr:rowOff>
    </xdr:to>
    <xdr:sp macro="" textlink="">
      <xdr:nvSpPr>
        <xdr:cNvPr id="26" name="Rectangle 25">
          <a:hlinkClick xmlns:r="http://schemas.openxmlformats.org/officeDocument/2006/relationships" r:id="rId20"/>
          <a:extLst>
            <a:ext uri="{FF2B5EF4-FFF2-40B4-BE49-F238E27FC236}">
              <a16:creationId xmlns:a16="http://schemas.microsoft.com/office/drawing/2014/main" id="{434DF505-E993-4353-839E-85E8054612EB}"/>
            </a:ext>
          </a:extLst>
        </xdr:cNvPr>
        <xdr:cNvSpPr/>
      </xdr:nvSpPr>
      <xdr:spPr>
        <a:xfrm>
          <a:off x="3289300" y="28067000"/>
          <a:ext cx="13652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56</xdr:row>
      <xdr:rowOff>558800</xdr:rowOff>
    </xdr:from>
    <xdr:to>
      <xdr:col>3</xdr:col>
      <xdr:colOff>1263650</xdr:colOff>
      <xdr:row>56</xdr:row>
      <xdr:rowOff>679450</xdr:rowOff>
    </xdr:to>
    <xdr:sp macro="" textlink="">
      <xdr:nvSpPr>
        <xdr:cNvPr id="27" name="Rectangle 26">
          <a:hlinkClick xmlns:r="http://schemas.openxmlformats.org/officeDocument/2006/relationships" r:id="rId21"/>
          <a:extLst>
            <a:ext uri="{FF2B5EF4-FFF2-40B4-BE49-F238E27FC236}">
              <a16:creationId xmlns:a16="http://schemas.microsoft.com/office/drawing/2014/main" id="{E06C094A-32A9-4605-A4F9-5AF0E5DCC68C}"/>
            </a:ext>
          </a:extLst>
        </xdr:cNvPr>
        <xdr:cNvSpPr/>
      </xdr:nvSpPr>
      <xdr:spPr>
        <a:xfrm>
          <a:off x="1797050" y="29483050"/>
          <a:ext cx="12446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1682750</xdr:colOff>
      <xdr:row>56</xdr:row>
      <xdr:rowOff>539750</xdr:rowOff>
    </xdr:from>
    <xdr:to>
      <xdr:col>3</xdr:col>
      <xdr:colOff>3581400</xdr:colOff>
      <xdr:row>56</xdr:row>
      <xdr:rowOff>660400</xdr:rowOff>
    </xdr:to>
    <xdr:sp macro="" textlink="">
      <xdr:nvSpPr>
        <xdr:cNvPr id="28" name="Rectangle 27">
          <a:hlinkClick xmlns:r="http://schemas.openxmlformats.org/officeDocument/2006/relationships" r:id="rId22"/>
          <a:extLst>
            <a:ext uri="{FF2B5EF4-FFF2-40B4-BE49-F238E27FC236}">
              <a16:creationId xmlns:a16="http://schemas.microsoft.com/office/drawing/2014/main" id="{C361A4DA-3190-4B07-BDA9-315029CB1BD8}"/>
            </a:ext>
          </a:extLst>
        </xdr:cNvPr>
        <xdr:cNvSpPr/>
      </xdr:nvSpPr>
      <xdr:spPr>
        <a:xfrm>
          <a:off x="3460750" y="29464000"/>
          <a:ext cx="18986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56</xdr:row>
      <xdr:rowOff>717550</xdr:rowOff>
    </xdr:from>
    <xdr:to>
      <xdr:col>3</xdr:col>
      <xdr:colOff>603250</xdr:colOff>
      <xdr:row>56</xdr:row>
      <xdr:rowOff>838200</xdr:rowOff>
    </xdr:to>
    <xdr:sp macro="" textlink="">
      <xdr:nvSpPr>
        <xdr:cNvPr id="29" name="Rectangle 28">
          <a:hlinkClick xmlns:r="http://schemas.openxmlformats.org/officeDocument/2006/relationships" r:id="rId22"/>
          <a:extLst>
            <a:ext uri="{FF2B5EF4-FFF2-40B4-BE49-F238E27FC236}">
              <a16:creationId xmlns:a16="http://schemas.microsoft.com/office/drawing/2014/main" id="{15BA222C-7093-4BBA-9775-4E5AB5D90830}"/>
            </a:ext>
          </a:extLst>
        </xdr:cNvPr>
        <xdr:cNvSpPr/>
      </xdr:nvSpPr>
      <xdr:spPr>
        <a:xfrm>
          <a:off x="1797050" y="29641800"/>
          <a:ext cx="5842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996950</xdr:colOff>
      <xdr:row>58</xdr:row>
      <xdr:rowOff>736600</xdr:rowOff>
    </xdr:from>
    <xdr:to>
      <xdr:col>3</xdr:col>
      <xdr:colOff>3213100</xdr:colOff>
      <xdr:row>58</xdr:row>
      <xdr:rowOff>850900</xdr:rowOff>
    </xdr:to>
    <xdr:sp macro="" textlink="">
      <xdr:nvSpPr>
        <xdr:cNvPr id="30" name="Rectangle 29">
          <a:hlinkClick xmlns:r="http://schemas.openxmlformats.org/officeDocument/2006/relationships" r:id="rId23"/>
          <a:extLst>
            <a:ext uri="{FF2B5EF4-FFF2-40B4-BE49-F238E27FC236}">
              <a16:creationId xmlns:a16="http://schemas.microsoft.com/office/drawing/2014/main" id="{89B82705-5B2D-47EE-B08B-C8CF5FF5D6BC}"/>
            </a:ext>
          </a:extLst>
        </xdr:cNvPr>
        <xdr:cNvSpPr/>
      </xdr:nvSpPr>
      <xdr:spPr>
        <a:xfrm>
          <a:off x="2774950" y="31673800"/>
          <a:ext cx="22161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2489200</xdr:colOff>
      <xdr:row>57</xdr:row>
      <xdr:rowOff>146050</xdr:rowOff>
    </xdr:from>
    <xdr:to>
      <xdr:col>9</xdr:col>
      <xdr:colOff>571500</xdr:colOff>
      <xdr:row>57</xdr:row>
      <xdr:rowOff>292100</xdr:rowOff>
    </xdr:to>
    <xdr:sp macro="" textlink="">
      <xdr:nvSpPr>
        <xdr:cNvPr id="31" name="Rectangle 30">
          <a:hlinkClick xmlns:r="http://schemas.openxmlformats.org/officeDocument/2006/relationships" r:id="rId24"/>
          <a:extLst>
            <a:ext uri="{FF2B5EF4-FFF2-40B4-BE49-F238E27FC236}">
              <a16:creationId xmlns:a16="http://schemas.microsoft.com/office/drawing/2014/main" id="{8E850BC5-07E0-4928-9C25-40E4A2659257}"/>
            </a:ext>
          </a:extLst>
        </xdr:cNvPr>
        <xdr:cNvSpPr/>
      </xdr:nvSpPr>
      <xdr:spPr>
        <a:xfrm>
          <a:off x="4267200" y="30238700"/>
          <a:ext cx="683260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2927350</xdr:colOff>
      <xdr:row>51</xdr:row>
      <xdr:rowOff>19050</xdr:rowOff>
    </xdr:from>
    <xdr:to>
      <xdr:col>3</xdr:col>
      <xdr:colOff>3340100</xdr:colOff>
      <xdr:row>51</xdr:row>
      <xdr:rowOff>184150</xdr:rowOff>
    </xdr:to>
    <xdr:sp macro="" textlink="">
      <xdr:nvSpPr>
        <xdr:cNvPr id="32" name="Rectangle 31">
          <a:hlinkClick xmlns:r="http://schemas.openxmlformats.org/officeDocument/2006/relationships" r:id="rId10"/>
          <a:extLst>
            <a:ext uri="{FF2B5EF4-FFF2-40B4-BE49-F238E27FC236}">
              <a16:creationId xmlns:a16="http://schemas.microsoft.com/office/drawing/2014/main" id="{E3DEEF01-ED93-4DB5-B3F9-49F8459B969B}"/>
            </a:ext>
          </a:extLst>
        </xdr:cNvPr>
        <xdr:cNvSpPr/>
      </xdr:nvSpPr>
      <xdr:spPr>
        <a:xfrm>
          <a:off x="4705350" y="257683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1663700</xdr:colOff>
      <xdr:row>52</xdr:row>
      <xdr:rowOff>165100</xdr:rowOff>
    </xdr:from>
    <xdr:to>
      <xdr:col>3</xdr:col>
      <xdr:colOff>2076450</xdr:colOff>
      <xdr:row>52</xdr:row>
      <xdr:rowOff>330200</xdr:rowOff>
    </xdr:to>
    <xdr:sp macro="" textlink="">
      <xdr:nvSpPr>
        <xdr:cNvPr id="33" name="Rectangle 32">
          <a:hlinkClick xmlns:r="http://schemas.openxmlformats.org/officeDocument/2006/relationships" r:id="rId10"/>
          <a:extLst>
            <a:ext uri="{FF2B5EF4-FFF2-40B4-BE49-F238E27FC236}">
              <a16:creationId xmlns:a16="http://schemas.microsoft.com/office/drawing/2014/main" id="{793FDBD0-3667-49F9-9600-D2A817AF7D1A}"/>
            </a:ext>
          </a:extLst>
        </xdr:cNvPr>
        <xdr:cNvSpPr/>
      </xdr:nvSpPr>
      <xdr:spPr>
        <a:xfrm>
          <a:off x="3441700" y="266700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730250</xdr:colOff>
      <xdr:row>61</xdr:row>
      <xdr:rowOff>876300</xdr:rowOff>
    </xdr:from>
    <xdr:to>
      <xdr:col>3</xdr:col>
      <xdr:colOff>1143000</xdr:colOff>
      <xdr:row>61</xdr:row>
      <xdr:rowOff>1041400</xdr:rowOff>
    </xdr:to>
    <xdr:sp macro="" textlink="">
      <xdr:nvSpPr>
        <xdr:cNvPr id="34" name="Rectangle 33">
          <a:hlinkClick xmlns:r="http://schemas.openxmlformats.org/officeDocument/2006/relationships" r:id="rId10"/>
          <a:extLst>
            <a:ext uri="{FF2B5EF4-FFF2-40B4-BE49-F238E27FC236}">
              <a16:creationId xmlns:a16="http://schemas.microsoft.com/office/drawing/2014/main" id="{295D35EE-7F22-4B3E-90C9-B9A39E76A5C5}"/>
            </a:ext>
          </a:extLst>
        </xdr:cNvPr>
        <xdr:cNvSpPr/>
      </xdr:nvSpPr>
      <xdr:spPr>
        <a:xfrm>
          <a:off x="2508250" y="34302700"/>
          <a:ext cx="412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2774950</xdr:colOff>
      <xdr:row>59</xdr:row>
      <xdr:rowOff>31750</xdr:rowOff>
    </xdr:from>
    <xdr:to>
      <xdr:col>3</xdr:col>
      <xdr:colOff>3460750</xdr:colOff>
      <xdr:row>59</xdr:row>
      <xdr:rowOff>203200</xdr:rowOff>
    </xdr:to>
    <xdr:sp macro="" textlink="">
      <xdr:nvSpPr>
        <xdr:cNvPr id="35" name="Rectangle 34">
          <a:hlinkClick xmlns:r="http://schemas.openxmlformats.org/officeDocument/2006/relationships" r:id="rId24"/>
          <a:extLst>
            <a:ext uri="{FF2B5EF4-FFF2-40B4-BE49-F238E27FC236}">
              <a16:creationId xmlns:a16="http://schemas.microsoft.com/office/drawing/2014/main" id="{FD528575-2781-4926-8F81-FBCA31EB8523}"/>
            </a:ext>
          </a:extLst>
        </xdr:cNvPr>
        <xdr:cNvSpPr/>
      </xdr:nvSpPr>
      <xdr:spPr>
        <a:xfrm flipV="1">
          <a:off x="4552950" y="31686500"/>
          <a:ext cx="685800" cy="1714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12700</xdr:colOff>
      <xdr:row>59</xdr:row>
      <xdr:rowOff>222250</xdr:rowOff>
    </xdr:from>
    <xdr:to>
      <xdr:col>3</xdr:col>
      <xdr:colOff>273050</xdr:colOff>
      <xdr:row>59</xdr:row>
      <xdr:rowOff>355600</xdr:rowOff>
    </xdr:to>
    <xdr:sp macro="" textlink="">
      <xdr:nvSpPr>
        <xdr:cNvPr id="36" name="Rectangle 35">
          <a:hlinkClick xmlns:r="http://schemas.openxmlformats.org/officeDocument/2006/relationships" r:id="rId24"/>
          <a:extLst>
            <a:ext uri="{FF2B5EF4-FFF2-40B4-BE49-F238E27FC236}">
              <a16:creationId xmlns:a16="http://schemas.microsoft.com/office/drawing/2014/main" id="{FAEAA89B-FACF-4312-B349-D94270B55A1D}"/>
            </a:ext>
          </a:extLst>
        </xdr:cNvPr>
        <xdr:cNvSpPr/>
      </xdr:nvSpPr>
      <xdr:spPr>
        <a:xfrm flipV="1">
          <a:off x="1790700" y="31877000"/>
          <a:ext cx="2603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1270000</xdr:colOff>
      <xdr:row>60</xdr:row>
      <xdr:rowOff>215900</xdr:rowOff>
    </xdr:from>
    <xdr:to>
      <xdr:col>3</xdr:col>
      <xdr:colOff>2165350</xdr:colOff>
      <xdr:row>60</xdr:row>
      <xdr:rowOff>355600</xdr:rowOff>
    </xdr:to>
    <xdr:sp macro="" textlink="">
      <xdr:nvSpPr>
        <xdr:cNvPr id="37" name="Rectangle 36">
          <a:hlinkClick xmlns:r="http://schemas.openxmlformats.org/officeDocument/2006/relationships" r:id="rId24"/>
          <a:extLst>
            <a:ext uri="{FF2B5EF4-FFF2-40B4-BE49-F238E27FC236}">
              <a16:creationId xmlns:a16="http://schemas.microsoft.com/office/drawing/2014/main" id="{CD3DDA67-5976-47B8-A23A-FFE12EE06370}"/>
            </a:ext>
          </a:extLst>
        </xdr:cNvPr>
        <xdr:cNvSpPr/>
      </xdr:nvSpPr>
      <xdr:spPr>
        <a:xfrm flipV="1">
          <a:off x="3048000" y="32594550"/>
          <a:ext cx="89535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12700</xdr:colOff>
      <xdr:row>61</xdr:row>
      <xdr:rowOff>539750</xdr:rowOff>
    </xdr:from>
    <xdr:to>
      <xdr:col>3</xdr:col>
      <xdr:colOff>933450</xdr:colOff>
      <xdr:row>61</xdr:row>
      <xdr:rowOff>704850</xdr:rowOff>
    </xdr:to>
    <xdr:sp macro="" textlink="">
      <xdr:nvSpPr>
        <xdr:cNvPr id="38" name="Rectangle 37">
          <a:hlinkClick xmlns:r="http://schemas.openxmlformats.org/officeDocument/2006/relationships" r:id="rId24"/>
          <a:extLst>
            <a:ext uri="{FF2B5EF4-FFF2-40B4-BE49-F238E27FC236}">
              <a16:creationId xmlns:a16="http://schemas.microsoft.com/office/drawing/2014/main" id="{5EF1D69D-961A-4143-8FA9-464BBF0CEC11}"/>
            </a:ext>
          </a:extLst>
        </xdr:cNvPr>
        <xdr:cNvSpPr/>
      </xdr:nvSpPr>
      <xdr:spPr>
        <a:xfrm flipV="1">
          <a:off x="1790700" y="33966150"/>
          <a:ext cx="92075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1301750</xdr:colOff>
      <xdr:row>29</xdr:row>
      <xdr:rowOff>50800</xdr:rowOff>
    </xdr:from>
    <xdr:to>
      <xdr:col>3</xdr:col>
      <xdr:colOff>1974850</xdr:colOff>
      <xdr:row>29</xdr:row>
      <xdr:rowOff>158750</xdr:rowOff>
    </xdr:to>
    <xdr:sp macro="" textlink="">
      <xdr:nvSpPr>
        <xdr:cNvPr id="39" name="Rectangle 38">
          <a:hlinkClick xmlns:r="http://schemas.openxmlformats.org/officeDocument/2006/relationships" r:id="rId25"/>
          <a:extLst>
            <a:ext uri="{FF2B5EF4-FFF2-40B4-BE49-F238E27FC236}">
              <a16:creationId xmlns:a16="http://schemas.microsoft.com/office/drawing/2014/main" id="{A9270400-EEF8-4EB5-AF22-89A247E72E5D}"/>
            </a:ext>
          </a:extLst>
        </xdr:cNvPr>
        <xdr:cNvSpPr/>
      </xdr:nvSpPr>
      <xdr:spPr>
        <a:xfrm>
          <a:off x="3079750" y="12522200"/>
          <a:ext cx="673100" cy="107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787400</xdr:colOff>
      <xdr:row>29</xdr:row>
      <xdr:rowOff>209550</xdr:rowOff>
    </xdr:from>
    <xdr:to>
      <xdr:col>3</xdr:col>
      <xdr:colOff>1631950</xdr:colOff>
      <xdr:row>29</xdr:row>
      <xdr:rowOff>311150</xdr:rowOff>
    </xdr:to>
    <xdr:sp macro="" textlink="">
      <xdr:nvSpPr>
        <xdr:cNvPr id="40" name="Rectangle 39">
          <a:hlinkClick xmlns:r="http://schemas.openxmlformats.org/officeDocument/2006/relationships" r:id="rId26"/>
          <a:extLst>
            <a:ext uri="{FF2B5EF4-FFF2-40B4-BE49-F238E27FC236}">
              <a16:creationId xmlns:a16="http://schemas.microsoft.com/office/drawing/2014/main" id="{86F25179-D60B-4FBF-92F3-3A4915F5F867}"/>
            </a:ext>
          </a:extLst>
        </xdr:cNvPr>
        <xdr:cNvSpPr/>
      </xdr:nvSpPr>
      <xdr:spPr>
        <a:xfrm>
          <a:off x="2565400" y="12680950"/>
          <a:ext cx="844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2241550</xdr:colOff>
      <xdr:row>29</xdr:row>
      <xdr:rowOff>57150</xdr:rowOff>
    </xdr:from>
    <xdr:to>
      <xdr:col>3</xdr:col>
      <xdr:colOff>3213100</xdr:colOff>
      <xdr:row>29</xdr:row>
      <xdr:rowOff>158750</xdr:rowOff>
    </xdr:to>
    <xdr:sp macro="" textlink="">
      <xdr:nvSpPr>
        <xdr:cNvPr id="41" name="Rectangle 40">
          <a:hlinkClick xmlns:r="http://schemas.openxmlformats.org/officeDocument/2006/relationships" r:id="rId27"/>
          <a:extLst>
            <a:ext uri="{FF2B5EF4-FFF2-40B4-BE49-F238E27FC236}">
              <a16:creationId xmlns:a16="http://schemas.microsoft.com/office/drawing/2014/main" id="{F2979A0C-FC9F-4112-BC5B-DCDC25818D71}"/>
            </a:ext>
          </a:extLst>
        </xdr:cNvPr>
        <xdr:cNvSpPr/>
      </xdr:nvSpPr>
      <xdr:spPr>
        <a:xfrm>
          <a:off x="4019550" y="125285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1060450</xdr:colOff>
      <xdr:row>26</xdr:row>
      <xdr:rowOff>203200</xdr:rowOff>
    </xdr:from>
    <xdr:to>
      <xdr:col>3</xdr:col>
      <xdr:colOff>1670050</xdr:colOff>
      <xdr:row>26</xdr:row>
      <xdr:rowOff>342900</xdr:rowOff>
    </xdr:to>
    <xdr:sp macro="" textlink="">
      <xdr:nvSpPr>
        <xdr:cNvPr id="42" name="Rectangle 41">
          <a:hlinkClick xmlns:r="http://schemas.openxmlformats.org/officeDocument/2006/relationships" r:id="rId6"/>
          <a:extLst>
            <a:ext uri="{FF2B5EF4-FFF2-40B4-BE49-F238E27FC236}">
              <a16:creationId xmlns:a16="http://schemas.microsoft.com/office/drawing/2014/main" id="{E9779931-FD8D-4D00-80BB-7D46AEEA79AD}"/>
            </a:ext>
          </a:extLst>
        </xdr:cNvPr>
        <xdr:cNvSpPr/>
      </xdr:nvSpPr>
      <xdr:spPr>
        <a:xfrm>
          <a:off x="2838450" y="11010900"/>
          <a:ext cx="609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2736850</xdr:colOff>
      <xdr:row>26</xdr:row>
      <xdr:rowOff>209550</xdr:rowOff>
    </xdr:from>
    <xdr:to>
      <xdr:col>3</xdr:col>
      <xdr:colOff>3168650</xdr:colOff>
      <xdr:row>26</xdr:row>
      <xdr:rowOff>336550</xdr:rowOff>
    </xdr:to>
    <xdr:sp macro="" textlink="">
      <xdr:nvSpPr>
        <xdr:cNvPr id="43" name="Rectangle 42">
          <a:hlinkClick xmlns:r="http://schemas.openxmlformats.org/officeDocument/2006/relationships" r:id="rId7"/>
          <a:extLst>
            <a:ext uri="{FF2B5EF4-FFF2-40B4-BE49-F238E27FC236}">
              <a16:creationId xmlns:a16="http://schemas.microsoft.com/office/drawing/2014/main" id="{595D46B8-0CBE-493E-A2FF-64B0347DAAF6}"/>
            </a:ext>
          </a:extLst>
        </xdr:cNvPr>
        <xdr:cNvSpPr/>
      </xdr:nvSpPr>
      <xdr:spPr>
        <a:xfrm>
          <a:off x="4514850" y="110172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31750</xdr:colOff>
      <xdr:row>26</xdr:row>
      <xdr:rowOff>387350</xdr:rowOff>
    </xdr:from>
    <xdr:to>
      <xdr:col>3</xdr:col>
      <xdr:colOff>463550</xdr:colOff>
      <xdr:row>26</xdr:row>
      <xdr:rowOff>514350</xdr:rowOff>
    </xdr:to>
    <xdr:sp macro="" textlink="">
      <xdr:nvSpPr>
        <xdr:cNvPr id="46" name="Rectangle 45">
          <a:hlinkClick xmlns:r="http://schemas.openxmlformats.org/officeDocument/2006/relationships" r:id="rId7"/>
          <a:extLst>
            <a:ext uri="{FF2B5EF4-FFF2-40B4-BE49-F238E27FC236}">
              <a16:creationId xmlns:a16="http://schemas.microsoft.com/office/drawing/2014/main" id="{83852BB9-E236-428C-BA88-39103B294219}"/>
            </a:ext>
          </a:extLst>
        </xdr:cNvPr>
        <xdr:cNvSpPr/>
      </xdr:nvSpPr>
      <xdr:spPr>
        <a:xfrm>
          <a:off x="1809750" y="11195050"/>
          <a:ext cx="4318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19050</xdr:colOff>
      <xdr:row>36</xdr:row>
      <xdr:rowOff>203200</xdr:rowOff>
    </xdr:from>
    <xdr:to>
      <xdr:col>3</xdr:col>
      <xdr:colOff>876300</xdr:colOff>
      <xdr:row>36</xdr:row>
      <xdr:rowOff>317500</xdr:rowOff>
    </xdr:to>
    <xdr:sp macro="" textlink="">
      <xdr:nvSpPr>
        <xdr:cNvPr id="47" name="Rectangle 46">
          <a:hlinkClick xmlns:r="http://schemas.openxmlformats.org/officeDocument/2006/relationships" r:id="rId7"/>
          <a:extLst>
            <a:ext uri="{FF2B5EF4-FFF2-40B4-BE49-F238E27FC236}">
              <a16:creationId xmlns:a16="http://schemas.microsoft.com/office/drawing/2014/main" id="{C95281E7-AB27-486C-B4C3-BCC1A4C48A2F}"/>
            </a:ext>
          </a:extLst>
        </xdr:cNvPr>
        <xdr:cNvSpPr/>
      </xdr:nvSpPr>
      <xdr:spPr>
        <a:xfrm>
          <a:off x="1797050" y="15633700"/>
          <a:ext cx="857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25400</xdr:colOff>
      <xdr:row>38</xdr:row>
      <xdr:rowOff>38100</xdr:rowOff>
    </xdr:from>
    <xdr:to>
      <xdr:col>3</xdr:col>
      <xdr:colOff>889000</xdr:colOff>
      <xdr:row>38</xdr:row>
      <xdr:rowOff>177800</xdr:rowOff>
    </xdr:to>
    <xdr:sp macro="" textlink="">
      <xdr:nvSpPr>
        <xdr:cNvPr id="48" name="Rectangle 47">
          <a:hlinkClick xmlns:r="http://schemas.openxmlformats.org/officeDocument/2006/relationships" r:id="rId7"/>
          <a:extLst>
            <a:ext uri="{FF2B5EF4-FFF2-40B4-BE49-F238E27FC236}">
              <a16:creationId xmlns:a16="http://schemas.microsoft.com/office/drawing/2014/main" id="{839D4429-31C5-495C-8C7D-E6E18EFE17C2}"/>
            </a:ext>
          </a:extLst>
        </xdr:cNvPr>
        <xdr:cNvSpPr/>
      </xdr:nvSpPr>
      <xdr:spPr>
        <a:xfrm>
          <a:off x="1803400" y="17132300"/>
          <a:ext cx="8636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2146300</xdr:colOff>
      <xdr:row>35</xdr:row>
      <xdr:rowOff>19050</xdr:rowOff>
    </xdr:from>
    <xdr:to>
      <xdr:col>3</xdr:col>
      <xdr:colOff>2965450</xdr:colOff>
      <xdr:row>35</xdr:row>
      <xdr:rowOff>196850</xdr:rowOff>
    </xdr:to>
    <xdr:sp macro="" textlink="">
      <xdr:nvSpPr>
        <xdr:cNvPr id="49" name="Rectangle 48">
          <a:hlinkClick xmlns:r="http://schemas.openxmlformats.org/officeDocument/2006/relationships" r:id="rId9"/>
          <a:extLst>
            <a:ext uri="{FF2B5EF4-FFF2-40B4-BE49-F238E27FC236}">
              <a16:creationId xmlns:a16="http://schemas.microsoft.com/office/drawing/2014/main" id="{BE6D9F6B-2071-4112-801C-8166EE62835F}"/>
            </a:ext>
          </a:extLst>
        </xdr:cNvPr>
        <xdr:cNvSpPr/>
      </xdr:nvSpPr>
      <xdr:spPr>
        <a:xfrm>
          <a:off x="3924300" y="14954250"/>
          <a:ext cx="81915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546100</xdr:colOff>
      <xdr:row>61</xdr:row>
      <xdr:rowOff>368300</xdr:rowOff>
    </xdr:from>
    <xdr:to>
      <xdr:col>3</xdr:col>
      <xdr:colOff>1454150</xdr:colOff>
      <xdr:row>61</xdr:row>
      <xdr:rowOff>514350</xdr:rowOff>
    </xdr:to>
    <xdr:sp macro="" textlink="">
      <xdr:nvSpPr>
        <xdr:cNvPr id="50" name="Rectangle 49">
          <a:hlinkClick xmlns:r="http://schemas.openxmlformats.org/officeDocument/2006/relationships" r:id="rId28"/>
          <a:extLst>
            <a:ext uri="{FF2B5EF4-FFF2-40B4-BE49-F238E27FC236}">
              <a16:creationId xmlns:a16="http://schemas.microsoft.com/office/drawing/2014/main" id="{7C23BDF9-AD0D-406E-BA99-024745EC45AB}"/>
            </a:ext>
          </a:extLst>
        </xdr:cNvPr>
        <xdr:cNvSpPr/>
      </xdr:nvSpPr>
      <xdr:spPr>
        <a:xfrm flipV="1">
          <a:off x="2324100" y="33794700"/>
          <a:ext cx="90805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1517650</xdr:colOff>
      <xdr:row>25</xdr:row>
      <xdr:rowOff>196850</xdr:rowOff>
    </xdr:from>
    <xdr:to>
      <xdr:col>3</xdr:col>
      <xdr:colOff>2051050</xdr:colOff>
      <xdr:row>25</xdr:row>
      <xdr:rowOff>349250</xdr:rowOff>
    </xdr:to>
    <xdr:sp macro="" textlink="">
      <xdr:nvSpPr>
        <xdr:cNvPr id="51" name="Rectangle 50">
          <a:hlinkClick xmlns:r="http://schemas.openxmlformats.org/officeDocument/2006/relationships" r:id="rId8"/>
          <a:extLst>
            <a:ext uri="{FF2B5EF4-FFF2-40B4-BE49-F238E27FC236}">
              <a16:creationId xmlns:a16="http://schemas.microsoft.com/office/drawing/2014/main" id="{3B900AA0-108E-4387-9114-2B51D9501F3E}"/>
            </a:ext>
          </a:extLst>
        </xdr:cNvPr>
        <xdr:cNvSpPr/>
      </xdr:nvSpPr>
      <xdr:spPr>
        <a:xfrm>
          <a:off x="3295650" y="104648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342900</xdr:colOff>
      <xdr:row>32</xdr:row>
      <xdr:rowOff>12700</xdr:rowOff>
    </xdr:from>
    <xdr:to>
      <xdr:col>3</xdr:col>
      <xdr:colOff>876300</xdr:colOff>
      <xdr:row>32</xdr:row>
      <xdr:rowOff>196850</xdr:rowOff>
    </xdr:to>
    <xdr:sp macro="" textlink="">
      <xdr:nvSpPr>
        <xdr:cNvPr id="52" name="Rectangle 51">
          <a:hlinkClick xmlns:r="http://schemas.openxmlformats.org/officeDocument/2006/relationships" r:id="rId8"/>
          <a:extLst>
            <a:ext uri="{FF2B5EF4-FFF2-40B4-BE49-F238E27FC236}">
              <a16:creationId xmlns:a16="http://schemas.microsoft.com/office/drawing/2014/main" id="{6CF6318C-8048-4366-B690-4095274FB5D7}"/>
            </a:ext>
          </a:extLst>
        </xdr:cNvPr>
        <xdr:cNvSpPr/>
      </xdr:nvSpPr>
      <xdr:spPr>
        <a:xfrm>
          <a:off x="2120900" y="135382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1587500</xdr:colOff>
      <xdr:row>36</xdr:row>
      <xdr:rowOff>533400</xdr:rowOff>
    </xdr:from>
    <xdr:to>
      <xdr:col>3</xdr:col>
      <xdr:colOff>2120900</xdr:colOff>
      <xdr:row>36</xdr:row>
      <xdr:rowOff>685800</xdr:rowOff>
    </xdr:to>
    <xdr:sp macro="" textlink="">
      <xdr:nvSpPr>
        <xdr:cNvPr id="53" name="Rectangle 52">
          <a:hlinkClick xmlns:r="http://schemas.openxmlformats.org/officeDocument/2006/relationships" r:id="rId8"/>
          <a:extLst>
            <a:ext uri="{FF2B5EF4-FFF2-40B4-BE49-F238E27FC236}">
              <a16:creationId xmlns:a16="http://schemas.microsoft.com/office/drawing/2014/main" id="{C80317AE-C59E-45DD-8604-83ADEAC22364}"/>
            </a:ext>
          </a:extLst>
        </xdr:cNvPr>
        <xdr:cNvSpPr/>
      </xdr:nvSpPr>
      <xdr:spPr>
        <a:xfrm>
          <a:off x="3365500" y="159639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1962150</xdr:colOff>
      <xdr:row>40</xdr:row>
      <xdr:rowOff>19050</xdr:rowOff>
    </xdr:from>
    <xdr:to>
      <xdr:col>3</xdr:col>
      <xdr:colOff>2495550</xdr:colOff>
      <xdr:row>40</xdr:row>
      <xdr:rowOff>203200</xdr:rowOff>
    </xdr:to>
    <xdr:sp macro="" textlink="">
      <xdr:nvSpPr>
        <xdr:cNvPr id="54" name="Rectangle 53">
          <a:hlinkClick xmlns:r="http://schemas.openxmlformats.org/officeDocument/2006/relationships" r:id="rId8"/>
          <a:extLst>
            <a:ext uri="{FF2B5EF4-FFF2-40B4-BE49-F238E27FC236}">
              <a16:creationId xmlns:a16="http://schemas.microsoft.com/office/drawing/2014/main" id="{06ABA3AC-BA53-4B2C-A55B-86EDBD0ACE55}"/>
            </a:ext>
          </a:extLst>
        </xdr:cNvPr>
        <xdr:cNvSpPr/>
      </xdr:nvSpPr>
      <xdr:spPr>
        <a:xfrm>
          <a:off x="3740150" y="1844675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666750</xdr:colOff>
      <xdr:row>45</xdr:row>
      <xdr:rowOff>171450</xdr:rowOff>
    </xdr:from>
    <xdr:to>
      <xdr:col>3</xdr:col>
      <xdr:colOff>1200150</xdr:colOff>
      <xdr:row>45</xdr:row>
      <xdr:rowOff>355600</xdr:rowOff>
    </xdr:to>
    <xdr:sp macro="" textlink="">
      <xdr:nvSpPr>
        <xdr:cNvPr id="55" name="Rectangle 54">
          <a:hlinkClick xmlns:r="http://schemas.openxmlformats.org/officeDocument/2006/relationships" r:id="rId8"/>
          <a:extLst>
            <a:ext uri="{FF2B5EF4-FFF2-40B4-BE49-F238E27FC236}">
              <a16:creationId xmlns:a16="http://schemas.microsoft.com/office/drawing/2014/main" id="{A6EA616A-2E2A-4B31-9EC5-4C6276F7CAAA}"/>
            </a:ext>
          </a:extLst>
        </xdr:cNvPr>
        <xdr:cNvSpPr/>
      </xdr:nvSpPr>
      <xdr:spPr>
        <a:xfrm>
          <a:off x="2444750" y="21945600"/>
          <a:ext cx="533400" cy="1841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2438400</xdr:colOff>
      <xdr:row>45</xdr:row>
      <xdr:rowOff>514350</xdr:rowOff>
    </xdr:from>
    <xdr:to>
      <xdr:col>3</xdr:col>
      <xdr:colOff>3340100</xdr:colOff>
      <xdr:row>45</xdr:row>
      <xdr:rowOff>692150</xdr:rowOff>
    </xdr:to>
    <xdr:sp macro="" textlink="">
      <xdr:nvSpPr>
        <xdr:cNvPr id="56" name="Rectangle 55">
          <a:hlinkClick xmlns:r="http://schemas.openxmlformats.org/officeDocument/2006/relationships" r:id="rId12"/>
          <a:extLst>
            <a:ext uri="{FF2B5EF4-FFF2-40B4-BE49-F238E27FC236}">
              <a16:creationId xmlns:a16="http://schemas.microsoft.com/office/drawing/2014/main" id="{8A2ACB4B-7EF5-46FE-BCB2-7144243EC67E}"/>
            </a:ext>
          </a:extLst>
        </xdr:cNvPr>
        <xdr:cNvSpPr/>
      </xdr:nvSpPr>
      <xdr:spPr>
        <a:xfrm>
          <a:off x="4216400" y="22288500"/>
          <a:ext cx="901700" cy="1778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431800</xdr:colOff>
      <xdr:row>23</xdr:row>
      <xdr:rowOff>50800</xdr:rowOff>
    </xdr:from>
    <xdr:to>
      <xdr:col>3</xdr:col>
      <xdr:colOff>984250</xdr:colOff>
      <xdr:row>23</xdr:row>
      <xdr:rowOff>165100</xdr:rowOff>
    </xdr:to>
    <xdr:sp macro="" textlink="">
      <xdr:nvSpPr>
        <xdr:cNvPr id="57" name="Rectangle 56">
          <a:hlinkClick xmlns:r="http://schemas.openxmlformats.org/officeDocument/2006/relationships" r:id="rId29"/>
          <a:extLst>
            <a:ext uri="{FF2B5EF4-FFF2-40B4-BE49-F238E27FC236}">
              <a16:creationId xmlns:a16="http://schemas.microsoft.com/office/drawing/2014/main" id="{9D19D08C-C433-4167-BE8F-F807F20D397A}"/>
            </a:ext>
          </a:extLst>
        </xdr:cNvPr>
        <xdr:cNvSpPr/>
      </xdr:nvSpPr>
      <xdr:spPr>
        <a:xfrm>
          <a:off x="2209800" y="906145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1631950</xdr:colOff>
      <xdr:row>24</xdr:row>
      <xdr:rowOff>44450</xdr:rowOff>
    </xdr:from>
    <xdr:to>
      <xdr:col>3</xdr:col>
      <xdr:colOff>2184400</xdr:colOff>
      <xdr:row>24</xdr:row>
      <xdr:rowOff>158750</xdr:rowOff>
    </xdr:to>
    <xdr:sp macro="" textlink="">
      <xdr:nvSpPr>
        <xdr:cNvPr id="58" name="Rectangle 57">
          <a:hlinkClick xmlns:r="http://schemas.openxmlformats.org/officeDocument/2006/relationships" r:id="rId29"/>
          <a:extLst>
            <a:ext uri="{FF2B5EF4-FFF2-40B4-BE49-F238E27FC236}">
              <a16:creationId xmlns:a16="http://schemas.microsoft.com/office/drawing/2014/main" id="{BD38EEAE-BC2E-4C3C-B356-F6E6D8816C10}"/>
            </a:ext>
          </a:extLst>
        </xdr:cNvPr>
        <xdr:cNvSpPr/>
      </xdr:nvSpPr>
      <xdr:spPr>
        <a:xfrm>
          <a:off x="3409950" y="96901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476250</xdr:colOff>
      <xdr:row>43</xdr:row>
      <xdr:rowOff>44450</xdr:rowOff>
    </xdr:from>
    <xdr:to>
      <xdr:col>3</xdr:col>
      <xdr:colOff>1028700</xdr:colOff>
      <xdr:row>43</xdr:row>
      <xdr:rowOff>158750</xdr:rowOff>
    </xdr:to>
    <xdr:sp macro="" textlink="">
      <xdr:nvSpPr>
        <xdr:cNvPr id="59" name="Rectangle 58">
          <a:hlinkClick xmlns:r="http://schemas.openxmlformats.org/officeDocument/2006/relationships" r:id="rId29"/>
          <a:extLst>
            <a:ext uri="{FF2B5EF4-FFF2-40B4-BE49-F238E27FC236}">
              <a16:creationId xmlns:a16="http://schemas.microsoft.com/office/drawing/2014/main" id="{8BB697E7-5344-436E-BE1D-F2A45AD2DFC0}"/>
            </a:ext>
          </a:extLst>
        </xdr:cNvPr>
        <xdr:cNvSpPr/>
      </xdr:nvSpPr>
      <xdr:spPr>
        <a:xfrm>
          <a:off x="2254250" y="20815300"/>
          <a:ext cx="5524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1155700</xdr:colOff>
      <xdr:row>46</xdr:row>
      <xdr:rowOff>387350</xdr:rowOff>
    </xdr:from>
    <xdr:to>
      <xdr:col>3</xdr:col>
      <xdr:colOff>1917700</xdr:colOff>
      <xdr:row>46</xdr:row>
      <xdr:rowOff>508000</xdr:rowOff>
    </xdr:to>
    <xdr:sp macro="" textlink="">
      <xdr:nvSpPr>
        <xdr:cNvPr id="60" name="Rectangle 59">
          <a:hlinkClick xmlns:r="http://schemas.openxmlformats.org/officeDocument/2006/relationships" r:id="rId30"/>
          <a:extLst>
            <a:ext uri="{FF2B5EF4-FFF2-40B4-BE49-F238E27FC236}">
              <a16:creationId xmlns:a16="http://schemas.microsoft.com/office/drawing/2014/main" id="{1AF79EA8-EDE3-41C8-BA35-7FE50A44E1E3}"/>
            </a:ext>
          </a:extLst>
        </xdr:cNvPr>
        <xdr:cNvSpPr/>
      </xdr:nvSpPr>
      <xdr:spPr>
        <a:xfrm>
          <a:off x="2933700" y="23241000"/>
          <a:ext cx="7620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2819400</xdr:colOff>
      <xdr:row>49</xdr:row>
      <xdr:rowOff>44450</xdr:rowOff>
    </xdr:from>
    <xdr:to>
      <xdr:col>3</xdr:col>
      <xdr:colOff>3581400</xdr:colOff>
      <xdr:row>49</xdr:row>
      <xdr:rowOff>165100</xdr:rowOff>
    </xdr:to>
    <xdr:sp macro="" textlink="">
      <xdr:nvSpPr>
        <xdr:cNvPr id="61" name="Rectangle 60">
          <a:hlinkClick xmlns:r="http://schemas.openxmlformats.org/officeDocument/2006/relationships" r:id="rId30"/>
          <a:extLst>
            <a:ext uri="{FF2B5EF4-FFF2-40B4-BE49-F238E27FC236}">
              <a16:creationId xmlns:a16="http://schemas.microsoft.com/office/drawing/2014/main" id="{C2B6C184-5878-4D15-8DA2-23BFC35F8DA6}"/>
            </a:ext>
          </a:extLst>
        </xdr:cNvPr>
        <xdr:cNvSpPr/>
      </xdr:nvSpPr>
      <xdr:spPr>
        <a:xfrm>
          <a:off x="4597400" y="24631650"/>
          <a:ext cx="7620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2628900</xdr:colOff>
      <xdr:row>46</xdr:row>
      <xdr:rowOff>215900</xdr:rowOff>
    </xdr:from>
    <xdr:to>
      <xdr:col>3</xdr:col>
      <xdr:colOff>3600450</xdr:colOff>
      <xdr:row>46</xdr:row>
      <xdr:rowOff>317500</xdr:rowOff>
    </xdr:to>
    <xdr:sp macro="" textlink="">
      <xdr:nvSpPr>
        <xdr:cNvPr id="62" name="Rectangle 61">
          <a:hlinkClick xmlns:r="http://schemas.openxmlformats.org/officeDocument/2006/relationships" r:id="rId27"/>
          <a:extLst>
            <a:ext uri="{FF2B5EF4-FFF2-40B4-BE49-F238E27FC236}">
              <a16:creationId xmlns:a16="http://schemas.microsoft.com/office/drawing/2014/main" id="{0D2B3884-F7DB-4936-B458-07D9493944DC}"/>
            </a:ext>
          </a:extLst>
        </xdr:cNvPr>
        <xdr:cNvSpPr/>
      </xdr:nvSpPr>
      <xdr:spPr>
        <a:xfrm>
          <a:off x="4406900" y="230695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1028700</xdr:colOff>
      <xdr:row>49</xdr:row>
      <xdr:rowOff>400050</xdr:rowOff>
    </xdr:from>
    <xdr:to>
      <xdr:col>3</xdr:col>
      <xdr:colOff>2000250</xdr:colOff>
      <xdr:row>49</xdr:row>
      <xdr:rowOff>501650</xdr:rowOff>
    </xdr:to>
    <xdr:sp macro="" textlink="">
      <xdr:nvSpPr>
        <xdr:cNvPr id="63" name="Rectangle 62">
          <a:hlinkClick xmlns:r="http://schemas.openxmlformats.org/officeDocument/2006/relationships" r:id="rId27"/>
          <a:extLst>
            <a:ext uri="{FF2B5EF4-FFF2-40B4-BE49-F238E27FC236}">
              <a16:creationId xmlns:a16="http://schemas.microsoft.com/office/drawing/2014/main" id="{1C405D3A-24F8-4EE2-B1C0-C028EFDF1EBB}"/>
            </a:ext>
          </a:extLst>
        </xdr:cNvPr>
        <xdr:cNvSpPr/>
      </xdr:nvSpPr>
      <xdr:spPr>
        <a:xfrm>
          <a:off x="2806700" y="249872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6350</xdr:colOff>
      <xdr:row>51</xdr:row>
      <xdr:rowOff>400050</xdr:rowOff>
    </xdr:from>
    <xdr:to>
      <xdr:col>3</xdr:col>
      <xdr:colOff>977900</xdr:colOff>
      <xdr:row>51</xdr:row>
      <xdr:rowOff>501650</xdr:rowOff>
    </xdr:to>
    <xdr:sp macro="" textlink="">
      <xdr:nvSpPr>
        <xdr:cNvPr id="64" name="Rectangle 63">
          <a:hlinkClick xmlns:r="http://schemas.openxmlformats.org/officeDocument/2006/relationships" r:id="rId27"/>
          <a:extLst>
            <a:ext uri="{FF2B5EF4-FFF2-40B4-BE49-F238E27FC236}">
              <a16:creationId xmlns:a16="http://schemas.microsoft.com/office/drawing/2014/main" id="{68B4D912-1266-494F-8A0F-72BEA2BB232A}"/>
            </a:ext>
          </a:extLst>
        </xdr:cNvPr>
        <xdr:cNvSpPr/>
      </xdr:nvSpPr>
      <xdr:spPr>
        <a:xfrm>
          <a:off x="1784350" y="2614930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1803400</xdr:colOff>
      <xdr:row>52</xdr:row>
      <xdr:rowOff>387350</xdr:rowOff>
    </xdr:from>
    <xdr:to>
      <xdr:col>3</xdr:col>
      <xdr:colOff>2774950</xdr:colOff>
      <xdr:row>52</xdr:row>
      <xdr:rowOff>488950</xdr:rowOff>
    </xdr:to>
    <xdr:sp macro="" textlink="">
      <xdr:nvSpPr>
        <xdr:cNvPr id="65" name="Rectangle 64">
          <a:hlinkClick xmlns:r="http://schemas.openxmlformats.org/officeDocument/2006/relationships" r:id="rId27"/>
          <a:extLst>
            <a:ext uri="{FF2B5EF4-FFF2-40B4-BE49-F238E27FC236}">
              <a16:creationId xmlns:a16="http://schemas.microsoft.com/office/drawing/2014/main" id="{B035B740-217E-4AE8-95E0-7E7BAE8AF6FF}"/>
            </a:ext>
          </a:extLst>
        </xdr:cNvPr>
        <xdr:cNvSpPr/>
      </xdr:nvSpPr>
      <xdr:spPr>
        <a:xfrm>
          <a:off x="3581400" y="268922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266700</xdr:colOff>
      <xdr:row>54</xdr:row>
      <xdr:rowOff>387350</xdr:rowOff>
    </xdr:from>
    <xdr:to>
      <xdr:col>3</xdr:col>
      <xdr:colOff>1238250</xdr:colOff>
      <xdr:row>54</xdr:row>
      <xdr:rowOff>488950</xdr:rowOff>
    </xdr:to>
    <xdr:sp macro="" textlink="">
      <xdr:nvSpPr>
        <xdr:cNvPr id="66" name="Rectangle 65">
          <a:hlinkClick xmlns:r="http://schemas.openxmlformats.org/officeDocument/2006/relationships" r:id="rId27"/>
          <a:extLst>
            <a:ext uri="{FF2B5EF4-FFF2-40B4-BE49-F238E27FC236}">
              <a16:creationId xmlns:a16="http://schemas.microsoft.com/office/drawing/2014/main" id="{E5D7624C-0106-4DB0-858B-F22092EBA7AD}"/>
            </a:ext>
          </a:extLst>
        </xdr:cNvPr>
        <xdr:cNvSpPr/>
      </xdr:nvSpPr>
      <xdr:spPr>
        <a:xfrm>
          <a:off x="2044700" y="2804160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996950</xdr:colOff>
      <xdr:row>56</xdr:row>
      <xdr:rowOff>228600</xdr:rowOff>
    </xdr:from>
    <xdr:to>
      <xdr:col>3</xdr:col>
      <xdr:colOff>1968500</xdr:colOff>
      <xdr:row>56</xdr:row>
      <xdr:rowOff>330200</xdr:rowOff>
    </xdr:to>
    <xdr:sp macro="" textlink="">
      <xdr:nvSpPr>
        <xdr:cNvPr id="67" name="Rectangle 66">
          <a:hlinkClick xmlns:r="http://schemas.openxmlformats.org/officeDocument/2006/relationships" r:id="rId27"/>
          <a:extLst>
            <a:ext uri="{FF2B5EF4-FFF2-40B4-BE49-F238E27FC236}">
              <a16:creationId xmlns:a16="http://schemas.microsoft.com/office/drawing/2014/main" id="{A4B5909B-D75B-4D03-9204-D074E38EDC46}"/>
            </a:ext>
          </a:extLst>
        </xdr:cNvPr>
        <xdr:cNvSpPr/>
      </xdr:nvSpPr>
      <xdr:spPr>
        <a:xfrm>
          <a:off x="2774950" y="29152850"/>
          <a:ext cx="97155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1955800</xdr:colOff>
      <xdr:row>46</xdr:row>
      <xdr:rowOff>222250</xdr:rowOff>
    </xdr:from>
    <xdr:to>
      <xdr:col>3</xdr:col>
      <xdr:colOff>2362200</xdr:colOff>
      <xdr:row>46</xdr:row>
      <xdr:rowOff>311150</xdr:rowOff>
    </xdr:to>
    <xdr:sp macro="" textlink="">
      <xdr:nvSpPr>
        <xdr:cNvPr id="68" name="Rectangle 67">
          <a:hlinkClick xmlns:r="http://schemas.openxmlformats.org/officeDocument/2006/relationships" r:id="rId31"/>
          <a:extLst>
            <a:ext uri="{FF2B5EF4-FFF2-40B4-BE49-F238E27FC236}">
              <a16:creationId xmlns:a16="http://schemas.microsoft.com/office/drawing/2014/main" id="{4A648EDC-35AE-4C38-99AC-BB16BB4A4297}"/>
            </a:ext>
          </a:extLst>
        </xdr:cNvPr>
        <xdr:cNvSpPr/>
      </xdr:nvSpPr>
      <xdr:spPr>
        <a:xfrm>
          <a:off x="3733800" y="2307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374650</xdr:colOff>
      <xdr:row>49</xdr:row>
      <xdr:rowOff>400050</xdr:rowOff>
    </xdr:from>
    <xdr:to>
      <xdr:col>3</xdr:col>
      <xdr:colOff>781050</xdr:colOff>
      <xdr:row>49</xdr:row>
      <xdr:rowOff>488950</xdr:rowOff>
    </xdr:to>
    <xdr:sp macro="" textlink="">
      <xdr:nvSpPr>
        <xdr:cNvPr id="69" name="Rectangle 68">
          <a:hlinkClick xmlns:r="http://schemas.openxmlformats.org/officeDocument/2006/relationships" r:id="rId31"/>
          <a:extLst>
            <a:ext uri="{FF2B5EF4-FFF2-40B4-BE49-F238E27FC236}">
              <a16:creationId xmlns:a16="http://schemas.microsoft.com/office/drawing/2014/main" id="{EA60FC4F-0012-416D-A494-D60924EABB0B}"/>
            </a:ext>
          </a:extLst>
        </xdr:cNvPr>
        <xdr:cNvSpPr/>
      </xdr:nvSpPr>
      <xdr:spPr>
        <a:xfrm>
          <a:off x="2152650" y="2498725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2813050</xdr:colOff>
      <xdr:row>51</xdr:row>
      <xdr:rowOff>241300</xdr:rowOff>
    </xdr:from>
    <xdr:to>
      <xdr:col>3</xdr:col>
      <xdr:colOff>3219450</xdr:colOff>
      <xdr:row>51</xdr:row>
      <xdr:rowOff>330200</xdr:rowOff>
    </xdr:to>
    <xdr:sp macro="" textlink="">
      <xdr:nvSpPr>
        <xdr:cNvPr id="70" name="Rectangle 69">
          <a:hlinkClick xmlns:r="http://schemas.openxmlformats.org/officeDocument/2006/relationships" r:id="rId31"/>
          <a:extLst>
            <a:ext uri="{FF2B5EF4-FFF2-40B4-BE49-F238E27FC236}">
              <a16:creationId xmlns:a16="http://schemas.microsoft.com/office/drawing/2014/main" id="{05B2DD3D-05AD-4CD9-89F1-21217D43365C}"/>
            </a:ext>
          </a:extLst>
        </xdr:cNvPr>
        <xdr:cNvSpPr/>
      </xdr:nvSpPr>
      <xdr:spPr>
        <a:xfrm>
          <a:off x="4591050" y="2599055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1136650</xdr:colOff>
      <xdr:row>52</xdr:row>
      <xdr:rowOff>400050</xdr:rowOff>
    </xdr:from>
    <xdr:to>
      <xdr:col>3</xdr:col>
      <xdr:colOff>1543050</xdr:colOff>
      <xdr:row>52</xdr:row>
      <xdr:rowOff>488950</xdr:rowOff>
    </xdr:to>
    <xdr:sp macro="" textlink="">
      <xdr:nvSpPr>
        <xdr:cNvPr id="71" name="Rectangle 70">
          <a:hlinkClick xmlns:r="http://schemas.openxmlformats.org/officeDocument/2006/relationships" r:id="rId31"/>
          <a:extLst>
            <a:ext uri="{FF2B5EF4-FFF2-40B4-BE49-F238E27FC236}">
              <a16:creationId xmlns:a16="http://schemas.microsoft.com/office/drawing/2014/main" id="{3DA5752F-FAF8-4788-9701-1D77DB0879E9}"/>
            </a:ext>
          </a:extLst>
        </xdr:cNvPr>
        <xdr:cNvSpPr/>
      </xdr:nvSpPr>
      <xdr:spPr>
        <a:xfrm>
          <a:off x="2914650" y="2690495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3</xdr:col>
      <xdr:colOff>3136900</xdr:colOff>
      <xdr:row>54</xdr:row>
      <xdr:rowOff>228600</xdr:rowOff>
    </xdr:from>
    <xdr:to>
      <xdr:col>3</xdr:col>
      <xdr:colOff>3543300</xdr:colOff>
      <xdr:row>54</xdr:row>
      <xdr:rowOff>317500</xdr:rowOff>
    </xdr:to>
    <xdr:sp macro="" textlink="">
      <xdr:nvSpPr>
        <xdr:cNvPr id="72" name="Rectangle 71">
          <a:hlinkClick xmlns:r="http://schemas.openxmlformats.org/officeDocument/2006/relationships" r:id="rId31"/>
          <a:extLst>
            <a:ext uri="{FF2B5EF4-FFF2-40B4-BE49-F238E27FC236}">
              <a16:creationId xmlns:a16="http://schemas.microsoft.com/office/drawing/2014/main" id="{72A36B7C-7A47-4E7C-8311-964BD5B4E836}"/>
            </a:ext>
          </a:extLst>
        </xdr:cNvPr>
        <xdr:cNvSpPr/>
      </xdr:nvSpPr>
      <xdr:spPr>
        <a:xfrm>
          <a:off x="4914900" y="2788285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107950</xdr:colOff>
      <xdr:row>4</xdr:row>
      <xdr:rowOff>101600</xdr:rowOff>
    </xdr:from>
    <xdr:to>
      <xdr:col>1</xdr:col>
      <xdr:colOff>787400</xdr:colOff>
      <xdr:row>4</xdr:row>
      <xdr:rowOff>234950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79F24852-04DA-4182-B00D-3FC170F6BE60}"/>
            </a:ext>
          </a:extLst>
        </xdr:cNvPr>
        <xdr:cNvSpPr/>
      </xdr:nvSpPr>
      <xdr:spPr>
        <a:xfrm>
          <a:off x="374650" y="2273300"/>
          <a:ext cx="6794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120650</xdr:colOff>
      <xdr:row>5</xdr:row>
      <xdr:rowOff>82550</xdr:rowOff>
    </xdr:from>
    <xdr:to>
      <xdr:col>1</xdr:col>
      <xdr:colOff>876300</xdr:colOff>
      <xdr:row>5</xdr:row>
      <xdr:rowOff>203200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B69AD126-9231-4A1F-8137-F2C75BC35D84}"/>
            </a:ext>
          </a:extLst>
        </xdr:cNvPr>
        <xdr:cNvSpPr/>
      </xdr:nvSpPr>
      <xdr:spPr>
        <a:xfrm>
          <a:off x="387350" y="2584450"/>
          <a:ext cx="7556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114300</xdr:colOff>
      <xdr:row>6</xdr:row>
      <xdr:rowOff>120650</xdr:rowOff>
    </xdr:from>
    <xdr:to>
      <xdr:col>1</xdr:col>
      <xdr:colOff>3098800</xdr:colOff>
      <xdr:row>6</xdr:row>
      <xdr:rowOff>234950</xdr:rowOff>
    </xdr:to>
    <xdr:sp macro="" textlink="">
      <xdr:nvSpPr>
        <xdr:cNvPr id="4" name="Rectangle 3">
          <a:hlinkClick xmlns:r="http://schemas.openxmlformats.org/officeDocument/2006/relationships" r:id="rId3"/>
          <a:extLst>
            <a:ext uri="{FF2B5EF4-FFF2-40B4-BE49-F238E27FC236}">
              <a16:creationId xmlns:a16="http://schemas.microsoft.com/office/drawing/2014/main" id="{5855BA11-2DA2-49FB-AA45-28F38447E294}"/>
            </a:ext>
          </a:extLst>
        </xdr:cNvPr>
        <xdr:cNvSpPr/>
      </xdr:nvSpPr>
      <xdr:spPr>
        <a:xfrm>
          <a:off x="381000" y="2952750"/>
          <a:ext cx="298450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88900</xdr:colOff>
      <xdr:row>7</xdr:row>
      <xdr:rowOff>133350</xdr:rowOff>
    </xdr:from>
    <xdr:to>
      <xdr:col>1</xdr:col>
      <xdr:colOff>2927350</xdr:colOff>
      <xdr:row>7</xdr:row>
      <xdr:rowOff>228600</xdr:rowOff>
    </xdr:to>
    <xdr:sp macro="" textlink="">
      <xdr:nvSpPr>
        <xdr:cNvPr id="5" name="Rectangle 4">
          <a:hlinkClick xmlns:r="http://schemas.openxmlformats.org/officeDocument/2006/relationships" r:id="rId4"/>
          <a:extLst>
            <a:ext uri="{FF2B5EF4-FFF2-40B4-BE49-F238E27FC236}">
              <a16:creationId xmlns:a16="http://schemas.microsoft.com/office/drawing/2014/main" id="{535C18CE-0BEC-49EA-A790-2CCC93D48EB1}"/>
            </a:ext>
          </a:extLst>
        </xdr:cNvPr>
        <xdr:cNvSpPr/>
      </xdr:nvSpPr>
      <xdr:spPr>
        <a:xfrm>
          <a:off x="355600" y="3295650"/>
          <a:ext cx="2838450" cy="952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95250</xdr:colOff>
      <xdr:row>8</xdr:row>
      <xdr:rowOff>114300</xdr:rowOff>
    </xdr:from>
    <xdr:to>
      <xdr:col>1</xdr:col>
      <xdr:colOff>1593850</xdr:colOff>
      <xdr:row>8</xdr:row>
      <xdr:rowOff>222250</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E829E32A-E4E5-46EC-A200-85686AB240C3}"/>
            </a:ext>
          </a:extLst>
        </xdr:cNvPr>
        <xdr:cNvSpPr/>
      </xdr:nvSpPr>
      <xdr:spPr>
        <a:xfrm>
          <a:off x="361950" y="3606800"/>
          <a:ext cx="1498600" cy="1079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82550</xdr:colOff>
      <xdr:row>9</xdr:row>
      <xdr:rowOff>107950</xdr:rowOff>
    </xdr:from>
    <xdr:to>
      <xdr:col>1</xdr:col>
      <xdr:colOff>628650</xdr:colOff>
      <xdr:row>9</xdr:row>
      <xdr:rowOff>228600</xdr:rowOff>
    </xdr:to>
    <xdr:sp macro="" textlink="">
      <xdr:nvSpPr>
        <xdr:cNvPr id="7" name="Rectangle 6">
          <a:hlinkClick xmlns:r="http://schemas.openxmlformats.org/officeDocument/2006/relationships" r:id="rId6"/>
          <a:extLst>
            <a:ext uri="{FF2B5EF4-FFF2-40B4-BE49-F238E27FC236}">
              <a16:creationId xmlns:a16="http://schemas.microsoft.com/office/drawing/2014/main" id="{181CD4CC-D9F8-4C0D-AFA4-D0AC557434FA}"/>
            </a:ext>
          </a:extLst>
        </xdr:cNvPr>
        <xdr:cNvSpPr/>
      </xdr:nvSpPr>
      <xdr:spPr>
        <a:xfrm>
          <a:off x="349250" y="3930650"/>
          <a:ext cx="54610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120650</xdr:colOff>
      <xdr:row>10</xdr:row>
      <xdr:rowOff>95250</xdr:rowOff>
    </xdr:from>
    <xdr:to>
      <xdr:col>1</xdr:col>
      <xdr:colOff>806450</xdr:colOff>
      <xdr:row>10</xdr:row>
      <xdr:rowOff>234950</xdr:rowOff>
    </xdr:to>
    <xdr:sp macro="" textlink="">
      <xdr:nvSpPr>
        <xdr:cNvPr id="8" name="Rectangle 7">
          <a:hlinkClick xmlns:r="http://schemas.openxmlformats.org/officeDocument/2006/relationships" r:id="rId7"/>
          <a:extLst>
            <a:ext uri="{FF2B5EF4-FFF2-40B4-BE49-F238E27FC236}">
              <a16:creationId xmlns:a16="http://schemas.microsoft.com/office/drawing/2014/main" id="{ACD5DD3C-542A-42FD-909D-BA2FAEE90C94}"/>
            </a:ext>
          </a:extLst>
        </xdr:cNvPr>
        <xdr:cNvSpPr/>
      </xdr:nvSpPr>
      <xdr:spPr>
        <a:xfrm>
          <a:off x="387350" y="4248150"/>
          <a:ext cx="6858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101600</xdr:colOff>
      <xdr:row>11</xdr:row>
      <xdr:rowOff>101600</xdr:rowOff>
    </xdr:from>
    <xdr:to>
      <xdr:col>1</xdr:col>
      <xdr:colOff>787400</xdr:colOff>
      <xdr:row>11</xdr:row>
      <xdr:rowOff>241300</xdr:rowOff>
    </xdr:to>
    <xdr:sp macro="" textlink="">
      <xdr:nvSpPr>
        <xdr:cNvPr id="9" name="Rectangle 8">
          <a:hlinkClick xmlns:r="http://schemas.openxmlformats.org/officeDocument/2006/relationships" r:id="rId8"/>
          <a:extLst>
            <a:ext uri="{FF2B5EF4-FFF2-40B4-BE49-F238E27FC236}">
              <a16:creationId xmlns:a16="http://schemas.microsoft.com/office/drawing/2014/main" id="{F0907BF8-8803-4B0A-ACCF-CF2526D8BBD1}"/>
            </a:ext>
          </a:extLst>
        </xdr:cNvPr>
        <xdr:cNvSpPr/>
      </xdr:nvSpPr>
      <xdr:spPr>
        <a:xfrm>
          <a:off x="368300" y="4584700"/>
          <a:ext cx="685800" cy="139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114300</xdr:colOff>
      <xdr:row>12</xdr:row>
      <xdr:rowOff>107950</xdr:rowOff>
    </xdr:from>
    <xdr:to>
      <xdr:col>1</xdr:col>
      <xdr:colOff>2152650</xdr:colOff>
      <xdr:row>12</xdr:row>
      <xdr:rowOff>234950</xdr:rowOff>
    </xdr:to>
    <xdr:sp macro="" textlink="">
      <xdr:nvSpPr>
        <xdr:cNvPr id="10" name="Rectangle 9">
          <a:hlinkClick xmlns:r="http://schemas.openxmlformats.org/officeDocument/2006/relationships" r:id="rId9"/>
          <a:extLst>
            <a:ext uri="{FF2B5EF4-FFF2-40B4-BE49-F238E27FC236}">
              <a16:creationId xmlns:a16="http://schemas.microsoft.com/office/drawing/2014/main" id="{DC640CE0-9315-4B1B-A630-34702642D3E4}"/>
            </a:ext>
          </a:extLst>
        </xdr:cNvPr>
        <xdr:cNvSpPr/>
      </xdr:nvSpPr>
      <xdr:spPr>
        <a:xfrm>
          <a:off x="381000" y="4921250"/>
          <a:ext cx="203835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120650</xdr:colOff>
      <xdr:row>13</xdr:row>
      <xdr:rowOff>114300</xdr:rowOff>
    </xdr:from>
    <xdr:to>
      <xdr:col>1</xdr:col>
      <xdr:colOff>2178050</xdr:colOff>
      <xdr:row>13</xdr:row>
      <xdr:rowOff>241300</xdr:rowOff>
    </xdr:to>
    <xdr:sp macro="" textlink="">
      <xdr:nvSpPr>
        <xdr:cNvPr id="11" name="Rectangle 10">
          <a:hlinkClick xmlns:r="http://schemas.openxmlformats.org/officeDocument/2006/relationships" r:id="rId10"/>
          <a:extLst>
            <a:ext uri="{FF2B5EF4-FFF2-40B4-BE49-F238E27FC236}">
              <a16:creationId xmlns:a16="http://schemas.microsoft.com/office/drawing/2014/main" id="{EC3DFF8F-A5C1-4E63-92B7-3B9DCBBDB4D8}"/>
            </a:ext>
          </a:extLst>
        </xdr:cNvPr>
        <xdr:cNvSpPr/>
      </xdr:nvSpPr>
      <xdr:spPr>
        <a:xfrm>
          <a:off x="387350" y="5257800"/>
          <a:ext cx="20574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1</xdr:col>
      <xdr:colOff>107950</xdr:colOff>
      <xdr:row>14</xdr:row>
      <xdr:rowOff>107950</xdr:rowOff>
    </xdr:from>
    <xdr:to>
      <xdr:col>1</xdr:col>
      <xdr:colOff>2095500</xdr:colOff>
      <xdr:row>14</xdr:row>
      <xdr:rowOff>241300</xdr:rowOff>
    </xdr:to>
    <xdr:sp macro="" textlink="">
      <xdr:nvSpPr>
        <xdr:cNvPr id="12" name="Rectangle 11">
          <a:hlinkClick xmlns:r="http://schemas.openxmlformats.org/officeDocument/2006/relationships" r:id="rId11"/>
          <a:extLst>
            <a:ext uri="{FF2B5EF4-FFF2-40B4-BE49-F238E27FC236}">
              <a16:creationId xmlns:a16="http://schemas.microsoft.com/office/drawing/2014/main" id="{FB4F6B3B-91B8-4EEA-B8A3-1DA9192DD7BA}"/>
            </a:ext>
          </a:extLst>
        </xdr:cNvPr>
        <xdr:cNvSpPr/>
      </xdr:nvSpPr>
      <xdr:spPr>
        <a:xfrm>
          <a:off x="374650" y="5581650"/>
          <a:ext cx="1987550" cy="1333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495300</xdr:colOff>
      <xdr:row>45</xdr:row>
      <xdr:rowOff>2139950</xdr:rowOff>
    </xdr:from>
    <xdr:to>
      <xdr:col>2</xdr:col>
      <xdr:colOff>990600</xdr:colOff>
      <xdr:row>45</xdr:row>
      <xdr:rowOff>2292350</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853F9A3B-7E8C-49E6-9386-0346C8E266CB}"/>
            </a:ext>
          </a:extLst>
        </xdr:cNvPr>
        <xdr:cNvSpPr/>
      </xdr:nvSpPr>
      <xdr:spPr>
        <a:xfrm>
          <a:off x="3975100" y="5067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34</xdr:row>
      <xdr:rowOff>463550</xdr:rowOff>
    </xdr:from>
    <xdr:to>
      <xdr:col>2</xdr:col>
      <xdr:colOff>984250</xdr:colOff>
      <xdr:row>34</xdr:row>
      <xdr:rowOff>615950</xdr:rowOff>
    </xdr:to>
    <xdr:sp macro="" textlink="">
      <xdr:nvSpPr>
        <xdr:cNvPr id="3" name="Rectangle 2">
          <a:hlinkClick xmlns:r="http://schemas.openxmlformats.org/officeDocument/2006/relationships" r:id="rId2"/>
          <a:extLst>
            <a:ext uri="{FF2B5EF4-FFF2-40B4-BE49-F238E27FC236}">
              <a16:creationId xmlns:a16="http://schemas.microsoft.com/office/drawing/2014/main" id="{1A8B295A-87BD-4462-899F-E3AE0CC3E1C7}"/>
            </a:ext>
          </a:extLst>
        </xdr:cNvPr>
        <xdr:cNvSpPr/>
      </xdr:nvSpPr>
      <xdr:spPr>
        <a:xfrm>
          <a:off x="3968750" y="3289300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495300</xdr:colOff>
      <xdr:row>45</xdr:row>
      <xdr:rowOff>2114550</xdr:rowOff>
    </xdr:from>
    <xdr:to>
      <xdr:col>2</xdr:col>
      <xdr:colOff>990600</xdr:colOff>
      <xdr:row>45</xdr:row>
      <xdr:rowOff>2266950</xdr:rowOff>
    </xdr:to>
    <xdr:sp macro="" textlink="">
      <xdr:nvSpPr>
        <xdr:cNvPr id="4" name="Rectangle 3">
          <a:hlinkClick xmlns:r="http://schemas.openxmlformats.org/officeDocument/2006/relationships" r:id="rId1"/>
          <a:extLst>
            <a:ext uri="{FF2B5EF4-FFF2-40B4-BE49-F238E27FC236}">
              <a16:creationId xmlns:a16="http://schemas.microsoft.com/office/drawing/2014/main" id="{550C71C2-1DD4-4BD1-9733-EB04DEB9298A}"/>
            </a:ext>
          </a:extLst>
        </xdr:cNvPr>
        <xdr:cNvSpPr/>
      </xdr:nvSpPr>
      <xdr:spPr>
        <a:xfrm>
          <a:off x="3975100" y="460692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488950</xdr:colOff>
      <xdr:row>7</xdr:row>
      <xdr:rowOff>1758950</xdr:rowOff>
    </xdr:from>
    <xdr:to>
      <xdr:col>2</xdr:col>
      <xdr:colOff>984250</xdr:colOff>
      <xdr:row>7</xdr:row>
      <xdr:rowOff>1911350</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4E7CC7DC-CE16-41F0-AB85-A37C7367D49B}"/>
            </a:ext>
          </a:extLst>
        </xdr:cNvPr>
        <xdr:cNvSpPr/>
      </xdr:nvSpPr>
      <xdr:spPr>
        <a:xfrm>
          <a:off x="3968750" y="44354750"/>
          <a:ext cx="495300" cy="152400"/>
        </a:xfrm>
        <a:prstGeom prst="rect">
          <a:avLst/>
        </a:prstGeom>
        <a:solidFill>
          <a:sysClr val="window" lastClr="FFFFFF">
            <a:alpha val="0"/>
          </a:sys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774700</xdr:colOff>
      <xdr:row>14</xdr:row>
      <xdr:rowOff>1155700</xdr:rowOff>
    </xdr:from>
    <xdr:to>
      <xdr:col>2</xdr:col>
      <xdr:colOff>1162050</xdr:colOff>
      <xdr:row>14</xdr:row>
      <xdr:rowOff>1314450</xdr:rowOff>
    </xdr:to>
    <xdr:sp macro="" textlink="">
      <xdr:nvSpPr>
        <xdr:cNvPr id="6" name="Rectangle 5">
          <a:hlinkClick xmlns:r="http://schemas.openxmlformats.org/officeDocument/2006/relationships" r:id="rId3"/>
          <a:extLst>
            <a:ext uri="{FF2B5EF4-FFF2-40B4-BE49-F238E27FC236}">
              <a16:creationId xmlns:a16="http://schemas.microsoft.com/office/drawing/2014/main" id="{81DED4CA-B300-452D-A617-8EA1C564A3A4}"/>
            </a:ext>
          </a:extLst>
        </xdr:cNvPr>
        <xdr:cNvSpPr/>
      </xdr:nvSpPr>
      <xdr:spPr>
        <a:xfrm>
          <a:off x="4254500" y="1291590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1962150</xdr:colOff>
      <xdr:row>35</xdr:row>
      <xdr:rowOff>419100</xdr:rowOff>
    </xdr:from>
    <xdr:to>
      <xdr:col>2</xdr:col>
      <xdr:colOff>2349500</xdr:colOff>
      <xdr:row>35</xdr:row>
      <xdr:rowOff>577850</xdr:rowOff>
    </xdr:to>
    <xdr:sp macro="" textlink="">
      <xdr:nvSpPr>
        <xdr:cNvPr id="8" name="Rectangle 7">
          <a:hlinkClick xmlns:r="http://schemas.openxmlformats.org/officeDocument/2006/relationships" r:id="rId3"/>
          <a:extLst>
            <a:ext uri="{FF2B5EF4-FFF2-40B4-BE49-F238E27FC236}">
              <a16:creationId xmlns:a16="http://schemas.microsoft.com/office/drawing/2014/main" id="{89CFB20D-0E97-42AA-8305-9DC938ADA3DC}"/>
            </a:ext>
          </a:extLst>
        </xdr:cNvPr>
        <xdr:cNvSpPr/>
      </xdr:nvSpPr>
      <xdr:spPr>
        <a:xfrm>
          <a:off x="5441950" y="3642995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2006600</xdr:colOff>
      <xdr:row>36</xdr:row>
      <xdr:rowOff>3067050</xdr:rowOff>
    </xdr:from>
    <xdr:to>
      <xdr:col>2</xdr:col>
      <xdr:colOff>2393950</xdr:colOff>
      <xdr:row>36</xdr:row>
      <xdr:rowOff>3225800</xdr:rowOff>
    </xdr:to>
    <xdr:sp macro="" textlink="">
      <xdr:nvSpPr>
        <xdr:cNvPr id="9" name="Rectangle 8">
          <a:hlinkClick xmlns:r="http://schemas.openxmlformats.org/officeDocument/2006/relationships" r:id="rId3"/>
          <a:extLst>
            <a:ext uri="{FF2B5EF4-FFF2-40B4-BE49-F238E27FC236}">
              <a16:creationId xmlns:a16="http://schemas.microsoft.com/office/drawing/2014/main" id="{FE4E1E1A-E2B0-484A-8DB8-367DDDE6C99F}"/>
            </a:ext>
          </a:extLst>
        </xdr:cNvPr>
        <xdr:cNvSpPr/>
      </xdr:nvSpPr>
      <xdr:spPr>
        <a:xfrm>
          <a:off x="5486400" y="3996690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2209800</xdr:colOff>
      <xdr:row>42</xdr:row>
      <xdr:rowOff>57150</xdr:rowOff>
    </xdr:from>
    <xdr:to>
      <xdr:col>2</xdr:col>
      <xdr:colOff>2597150</xdr:colOff>
      <xdr:row>42</xdr:row>
      <xdr:rowOff>215900</xdr:rowOff>
    </xdr:to>
    <xdr:sp macro="" textlink="">
      <xdr:nvSpPr>
        <xdr:cNvPr id="10" name="Rectangle 9">
          <a:hlinkClick xmlns:r="http://schemas.openxmlformats.org/officeDocument/2006/relationships" r:id="rId3"/>
          <a:extLst>
            <a:ext uri="{FF2B5EF4-FFF2-40B4-BE49-F238E27FC236}">
              <a16:creationId xmlns:a16="http://schemas.microsoft.com/office/drawing/2014/main" id="{F1E89CD1-1208-40C1-99E7-A41EAC9F25FB}"/>
            </a:ext>
          </a:extLst>
        </xdr:cNvPr>
        <xdr:cNvSpPr/>
      </xdr:nvSpPr>
      <xdr:spPr>
        <a:xfrm>
          <a:off x="5689600" y="46818550"/>
          <a:ext cx="387350" cy="1587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3276600</xdr:colOff>
      <xdr:row>8</xdr:row>
      <xdr:rowOff>1003300</xdr:rowOff>
    </xdr:from>
    <xdr:to>
      <xdr:col>2</xdr:col>
      <xdr:colOff>4006850</xdr:colOff>
      <xdr:row>8</xdr:row>
      <xdr:rowOff>1117600</xdr:rowOff>
    </xdr:to>
    <xdr:sp macro="" textlink="">
      <xdr:nvSpPr>
        <xdr:cNvPr id="11" name="Rectangle 10">
          <a:hlinkClick xmlns:r="http://schemas.openxmlformats.org/officeDocument/2006/relationships" r:id="rId4"/>
          <a:extLst>
            <a:ext uri="{FF2B5EF4-FFF2-40B4-BE49-F238E27FC236}">
              <a16:creationId xmlns:a16="http://schemas.microsoft.com/office/drawing/2014/main" id="{E47E96F3-06BC-47BD-85E7-D86F4E5E42B8}"/>
            </a:ext>
          </a:extLst>
        </xdr:cNvPr>
        <xdr:cNvSpPr/>
      </xdr:nvSpPr>
      <xdr:spPr>
        <a:xfrm>
          <a:off x="6756400" y="6559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3625850</xdr:colOff>
      <xdr:row>28</xdr:row>
      <xdr:rowOff>635000</xdr:rowOff>
    </xdr:from>
    <xdr:to>
      <xdr:col>2</xdr:col>
      <xdr:colOff>4356100</xdr:colOff>
      <xdr:row>28</xdr:row>
      <xdr:rowOff>749300</xdr:rowOff>
    </xdr:to>
    <xdr:sp macro="" textlink="">
      <xdr:nvSpPr>
        <xdr:cNvPr id="12" name="Rectangle 11">
          <a:hlinkClick xmlns:r="http://schemas.openxmlformats.org/officeDocument/2006/relationships" r:id="rId4"/>
          <a:extLst>
            <a:ext uri="{FF2B5EF4-FFF2-40B4-BE49-F238E27FC236}">
              <a16:creationId xmlns:a16="http://schemas.microsoft.com/office/drawing/2014/main" id="{A9705327-D508-4E29-BF33-7864C171EFC6}"/>
            </a:ext>
          </a:extLst>
        </xdr:cNvPr>
        <xdr:cNvSpPr/>
      </xdr:nvSpPr>
      <xdr:spPr>
        <a:xfrm>
          <a:off x="7105650" y="2957830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844550</xdr:colOff>
      <xdr:row>31</xdr:row>
      <xdr:rowOff>996950</xdr:rowOff>
    </xdr:from>
    <xdr:to>
      <xdr:col>2</xdr:col>
      <xdr:colOff>1574800</xdr:colOff>
      <xdr:row>31</xdr:row>
      <xdr:rowOff>1111250</xdr:rowOff>
    </xdr:to>
    <xdr:sp macro="" textlink="">
      <xdr:nvSpPr>
        <xdr:cNvPr id="13" name="Rectangle 12">
          <a:hlinkClick xmlns:r="http://schemas.openxmlformats.org/officeDocument/2006/relationships" r:id="rId4"/>
          <a:extLst>
            <a:ext uri="{FF2B5EF4-FFF2-40B4-BE49-F238E27FC236}">
              <a16:creationId xmlns:a16="http://schemas.microsoft.com/office/drawing/2014/main" id="{CAE307A9-1A13-4548-938D-EB48B6BBF014}"/>
            </a:ext>
          </a:extLst>
        </xdr:cNvPr>
        <xdr:cNvSpPr/>
      </xdr:nvSpPr>
      <xdr:spPr>
        <a:xfrm>
          <a:off x="4324350" y="331025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4203700</xdr:colOff>
      <xdr:row>42</xdr:row>
      <xdr:rowOff>247650</xdr:rowOff>
    </xdr:from>
    <xdr:to>
      <xdr:col>2</xdr:col>
      <xdr:colOff>4933950</xdr:colOff>
      <xdr:row>42</xdr:row>
      <xdr:rowOff>361950</xdr:rowOff>
    </xdr:to>
    <xdr:sp macro="" textlink="">
      <xdr:nvSpPr>
        <xdr:cNvPr id="14" name="Rectangle 13">
          <a:hlinkClick xmlns:r="http://schemas.openxmlformats.org/officeDocument/2006/relationships" r:id="rId4"/>
          <a:extLst>
            <a:ext uri="{FF2B5EF4-FFF2-40B4-BE49-F238E27FC236}">
              <a16:creationId xmlns:a16="http://schemas.microsoft.com/office/drawing/2014/main" id="{DC29AB2E-075A-4ABE-BF63-F17BCCE67C84}"/>
            </a:ext>
          </a:extLst>
        </xdr:cNvPr>
        <xdr:cNvSpPr/>
      </xdr:nvSpPr>
      <xdr:spPr>
        <a:xfrm>
          <a:off x="7683500" y="47009050"/>
          <a:ext cx="730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2019300</xdr:colOff>
      <xdr:row>7</xdr:row>
      <xdr:rowOff>831850</xdr:rowOff>
    </xdr:from>
    <xdr:to>
      <xdr:col>2</xdr:col>
      <xdr:colOff>3060700</xdr:colOff>
      <xdr:row>7</xdr:row>
      <xdr:rowOff>914400</xdr:rowOff>
    </xdr:to>
    <xdr:sp macro="" textlink="">
      <xdr:nvSpPr>
        <xdr:cNvPr id="15" name="Rectangle 14">
          <a:hlinkClick xmlns:r="http://schemas.openxmlformats.org/officeDocument/2006/relationships" r:id="rId5"/>
          <a:extLst>
            <a:ext uri="{FF2B5EF4-FFF2-40B4-BE49-F238E27FC236}">
              <a16:creationId xmlns:a16="http://schemas.microsoft.com/office/drawing/2014/main" id="{65A668FF-7CEC-4492-A824-A87805A00C3E}"/>
            </a:ext>
          </a:extLst>
        </xdr:cNvPr>
        <xdr:cNvSpPr/>
      </xdr:nvSpPr>
      <xdr:spPr>
        <a:xfrm>
          <a:off x="5499100" y="43497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723900</xdr:colOff>
      <xdr:row>22</xdr:row>
      <xdr:rowOff>1009650</xdr:rowOff>
    </xdr:from>
    <xdr:to>
      <xdr:col>2</xdr:col>
      <xdr:colOff>1765300</xdr:colOff>
      <xdr:row>22</xdr:row>
      <xdr:rowOff>1092200</xdr:rowOff>
    </xdr:to>
    <xdr:sp macro="" textlink="">
      <xdr:nvSpPr>
        <xdr:cNvPr id="16" name="Rectangle 15">
          <a:hlinkClick xmlns:r="http://schemas.openxmlformats.org/officeDocument/2006/relationships" r:id="rId5"/>
          <a:extLst>
            <a:ext uri="{FF2B5EF4-FFF2-40B4-BE49-F238E27FC236}">
              <a16:creationId xmlns:a16="http://schemas.microsoft.com/office/drawing/2014/main" id="{83D38272-E34A-42DF-8BD3-E626D444AAC2}"/>
            </a:ext>
          </a:extLst>
        </xdr:cNvPr>
        <xdr:cNvSpPr/>
      </xdr:nvSpPr>
      <xdr:spPr>
        <a:xfrm>
          <a:off x="4203700" y="249110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1517650</xdr:colOff>
      <xdr:row>31</xdr:row>
      <xdr:rowOff>825500</xdr:rowOff>
    </xdr:from>
    <xdr:to>
      <xdr:col>2</xdr:col>
      <xdr:colOff>2559050</xdr:colOff>
      <xdr:row>31</xdr:row>
      <xdr:rowOff>908050</xdr:rowOff>
    </xdr:to>
    <xdr:sp macro="" textlink="">
      <xdr:nvSpPr>
        <xdr:cNvPr id="17" name="Rectangle 16">
          <a:hlinkClick xmlns:r="http://schemas.openxmlformats.org/officeDocument/2006/relationships" r:id="rId5"/>
          <a:extLst>
            <a:ext uri="{FF2B5EF4-FFF2-40B4-BE49-F238E27FC236}">
              <a16:creationId xmlns:a16="http://schemas.microsoft.com/office/drawing/2014/main" id="{13E00085-B240-4048-8F68-0EA830D13B44}"/>
            </a:ext>
          </a:extLst>
        </xdr:cNvPr>
        <xdr:cNvSpPr/>
      </xdr:nvSpPr>
      <xdr:spPr>
        <a:xfrm>
          <a:off x="4997450" y="3293110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1263650</xdr:colOff>
      <xdr:row>45</xdr:row>
      <xdr:rowOff>825500</xdr:rowOff>
    </xdr:from>
    <xdr:to>
      <xdr:col>2</xdr:col>
      <xdr:colOff>2305050</xdr:colOff>
      <xdr:row>45</xdr:row>
      <xdr:rowOff>908050</xdr:rowOff>
    </xdr:to>
    <xdr:sp macro="" textlink="">
      <xdr:nvSpPr>
        <xdr:cNvPr id="18" name="Rectangle 17">
          <a:hlinkClick xmlns:r="http://schemas.openxmlformats.org/officeDocument/2006/relationships" r:id="rId5"/>
          <a:extLst>
            <a:ext uri="{FF2B5EF4-FFF2-40B4-BE49-F238E27FC236}">
              <a16:creationId xmlns:a16="http://schemas.microsoft.com/office/drawing/2014/main" id="{73A82EC5-C983-4B0D-856E-665971E87D3D}"/>
            </a:ext>
          </a:extLst>
        </xdr:cNvPr>
        <xdr:cNvSpPr/>
      </xdr:nvSpPr>
      <xdr:spPr>
        <a:xfrm>
          <a:off x="4743450" y="49828450"/>
          <a:ext cx="1041400" cy="825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2609850</xdr:colOff>
      <xdr:row>22</xdr:row>
      <xdr:rowOff>996950</xdr:rowOff>
    </xdr:from>
    <xdr:to>
      <xdr:col>2</xdr:col>
      <xdr:colOff>3524250</xdr:colOff>
      <xdr:row>22</xdr:row>
      <xdr:rowOff>1074419</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39D76C91-386E-438A-BA23-D09D298422D3}"/>
            </a:ext>
          </a:extLst>
        </xdr:cNvPr>
        <xdr:cNvSpPr/>
      </xdr:nvSpPr>
      <xdr:spPr>
        <a:xfrm>
          <a:off x="6089650" y="24898350"/>
          <a:ext cx="914400" cy="77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177800</xdr:colOff>
      <xdr:row>28</xdr:row>
      <xdr:rowOff>1403350</xdr:rowOff>
    </xdr:from>
    <xdr:to>
      <xdr:col>2</xdr:col>
      <xdr:colOff>1092200</xdr:colOff>
      <xdr:row>28</xdr:row>
      <xdr:rowOff>1480819</xdr:rowOff>
    </xdr:to>
    <xdr:sp macro="" textlink="">
      <xdr:nvSpPr>
        <xdr:cNvPr id="20" name="Rectangle 19">
          <a:hlinkClick xmlns:r="http://schemas.openxmlformats.org/officeDocument/2006/relationships" r:id="rId6"/>
          <a:extLst>
            <a:ext uri="{FF2B5EF4-FFF2-40B4-BE49-F238E27FC236}">
              <a16:creationId xmlns:a16="http://schemas.microsoft.com/office/drawing/2014/main" id="{C7D2A81D-00EA-4566-B260-C3CE9EB8956E}"/>
            </a:ext>
          </a:extLst>
        </xdr:cNvPr>
        <xdr:cNvSpPr/>
      </xdr:nvSpPr>
      <xdr:spPr>
        <a:xfrm>
          <a:off x="3657600" y="30346650"/>
          <a:ext cx="914400" cy="7746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1225550</xdr:colOff>
      <xdr:row>37</xdr:row>
      <xdr:rowOff>254000</xdr:rowOff>
    </xdr:from>
    <xdr:to>
      <xdr:col>2</xdr:col>
      <xdr:colOff>2082800</xdr:colOff>
      <xdr:row>37</xdr:row>
      <xdr:rowOff>368300</xdr:rowOff>
    </xdr:to>
    <xdr:sp macro="" textlink="">
      <xdr:nvSpPr>
        <xdr:cNvPr id="21" name="Rectangle 20">
          <a:hlinkClick xmlns:r="http://schemas.openxmlformats.org/officeDocument/2006/relationships" r:id="rId7"/>
          <a:extLst>
            <a:ext uri="{FF2B5EF4-FFF2-40B4-BE49-F238E27FC236}">
              <a16:creationId xmlns:a16="http://schemas.microsoft.com/office/drawing/2014/main" id="{3192DB26-1CAA-4A18-870A-B15010A0CEC6}"/>
            </a:ext>
          </a:extLst>
        </xdr:cNvPr>
        <xdr:cNvSpPr/>
      </xdr:nvSpPr>
      <xdr:spPr>
        <a:xfrm>
          <a:off x="4705350" y="42284650"/>
          <a:ext cx="857250" cy="1143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1333500</xdr:colOff>
      <xdr:row>14</xdr:row>
      <xdr:rowOff>1187450</xdr:rowOff>
    </xdr:from>
    <xdr:to>
      <xdr:col>2</xdr:col>
      <xdr:colOff>1720850</xdr:colOff>
      <xdr:row>14</xdr:row>
      <xdr:rowOff>1339850</xdr:rowOff>
    </xdr:to>
    <xdr:sp macro="" textlink="">
      <xdr:nvSpPr>
        <xdr:cNvPr id="22" name="Rectangle 21">
          <a:hlinkClick xmlns:r="http://schemas.openxmlformats.org/officeDocument/2006/relationships" r:id="rId8"/>
          <a:extLst>
            <a:ext uri="{FF2B5EF4-FFF2-40B4-BE49-F238E27FC236}">
              <a16:creationId xmlns:a16="http://schemas.microsoft.com/office/drawing/2014/main" id="{4CAC765F-0077-4626-9043-AD19A606EA8F}"/>
            </a:ext>
          </a:extLst>
        </xdr:cNvPr>
        <xdr:cNvSpPr/>
      </xdr:nvSpPr>
      <xdr:spPr>
        <a:xfrm>
          <a:off x="4813300" y="12947650"/>
          <a:ext cx="38735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146050</xdr:colOff>
      <xdr:row>27</xdr:row>
      <xdr:rowOff>209550</xdr:rowOff>
    </xdr:from>
    <xdr:to>
      <xdr:col>2</xdr:col>
      <xdr:colOff>679450</xdr:colOff>
      <xdr:row>27</xdr:row>
      <xdr:rowOff>361950</xdr:rowOff>
    </xdr:to>
    <xdr:sp macro="" textlink="">
      <xdr:nvSpPr>
        <xdr:cNvPr id="23" name="Rectangle 22">
          <a:hlinkClick xmlns:r="http://schemas.openxmlformats.org/officeDocument/2006/relationships" r:id="rId9"/>
          <a:extLst>
            <a:ext uri="{FF2B5EF4-FFF2-40B4-BE49-F238E27FC236}">
              <a16:creationId xmlns:a16="http://schemas.microsoft.com/office/drawing/2014/main" id="{06E440A4-FEA3-498E-ADCA-2B5B06C46DB8}"/>
            </a:ext>
          </a:extLst>
        </xdr:cNvPr>
        <xdr:cNvSpPr/>
      </xdr:nvSpPr>
      <xdr:spPr>
        <a:xfrm>
          <a:off x="3625850" y="2859405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1384300</xdr:colOff>
      <xdr:row>36</xdr:row>
      <xdr:rowOff>3079750</xdr:rowOff>
    </xdr:from>
    <xdr:to>
      <xdr:col>2</xdr:col>
      <xdr:colOff>1917700</xdr:colOff>
      <xdr:row>36</xdr:row>
      <xdr:rowOff>3232150</xdr:rowOff>
    </xdr:to>
    <xdr:sp macro="" textlink="">
      <xdr:nvSpPr>
        <xdr:cNvPr id="24" name="Rectangle 23">
          <a:hlinkClick xmlns:r="http://schemas.openxmlformats.org/officeDocument/2006/relationships" r:id="rId9"/>
          <a:extLst>
            <a:ext uri="{FF2B5EF4-FFF2-40B4-BE49-F238E27FC236}">
              <a16:creationId xmlns:a16="http://schemas.microsoft.com/office/drawing/2014/main" id="{A75F14AC-C64F-41A5-A2C1-FDA446EE7874}"/>
            </a:ext>
          </a:extLst>
        </xdr:cNvPr>
        <xdr:cNvSpPr/>
      </xdr:nvSpPr>
      <xdr:spPr>
        <a:xfrm>
          <a:off x="4864100" y="39979600"/>
          <a:ext cx="5334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2679700</xdr:colOff>
      <xdr:row>14</xdr:row>
      <xdr:rowOff>2330450</xdr:rowOff>
    </xdr:from>
    <xdr:to>
      <xdr:col>2</xdr:col>
      <xdr:colOff>3644900</xdr:colOff>
      <xdr:row>14</xdr:row>
      <xdr:rowOff>2495550</xdr:rowOff>
    </xdr:to>
    <xdr:sp macro="" textlink="">
      <xdr:nvSpPr>
        <xdr:cNvPr id="25" name="Rectangle 24">
          <a:hlinkClick xmlns:r="http://schemas.openxmlformats.org/officeDocument/2006/relationships" r:id="rId10"/>
          <a:extLst>
            <a:ext uri="{FF2B5EF4-FFF2-40B4-BE49-F238E27FC236}">
              <a16:creationId xmlns:a16="http://schemas.microsoft.com/office/drawing/2014/main" id="{35796513-22CF-4582-9121-1ED886371C4D}"/>
            </a:ext>
          </a:extLst>
        </xdr:cNvPr>
        <xdr:cNvSpPr/>
      </xdr:nvSpPr>
      <xdr:spPr>
        <a:xfrm>
          <a:off x="6159500" y="14090650"/>
          <a:ext cx="965200" cy="1651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4184650</xdr:colOff>
      <xdr:row>19</xdr:row>
      <xdr:rowOff>1200150</xdr:rowOff>
    </xdr:from>
    <xdr:to>
      <xdr:col>2</xdr:col>
      <xdr:colOff>4902200</xdr:colOff>
      <xdr:row>19</xdr:row>
      <xdr:rowOff>1346200</xdr:rowOff>
    </xdr:to>
    <xdr:sp macro="" textlink="">
      <xdr:nvSpPr>
        <xdr:cNvPr id="26" name="Rectangle 25">
          <a:hlinkClick xmlns:r="http://schemas.openxmlformats.org/officeDocument/2006/relationships" r:id="rId10"/>
          <a:extLst>
            <a:ext uri="{FF2B5EF4-FFF2-40B4-BE49-F238E27FC236}">
              <a16:creationId xmlns:a16="http://schemas.microsoft.com/office/drawing/2014/main" id="{C40C07CB-62AA-478C-989D-85259FEBD879}"/>
            </a:ext>
          </a:extLst>
        </xdr:cNvPr>
        <xdr:cNvSpPr/>
      </xdr:nvSpPr>
      <xdr:spPr>
        <a:xfrm>
          <a:off x="7664450" y="20764500"/>
          <a:ext cx="717550" cy="1460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114300</xdr:colOff>
      <xdr:row>19</xdr:row>
      <xdr:rowOff>1377950</xdr:rowOff>
    </xdr:from>
    <xdr:to>
      <xdr:col>2</xdr:col>
      <xdr:colOff>381000</xdr:colOff>
      <xdr:row>19</xdr:row>
      <xdr:rowOff>1504950</xdr:rowOff>
    </xdr:to>
    <xdr:sp macro="" textlink="">
      <xdr:nvSpPr>
        <xdr:cNvPr id="27" name="Rectangle 26">
          <a:hlinkClick xmlns:r="http://schemas.openxmlformats.org/officeDocument/2006/relationships" r:id="rId10"/>
          <a:extLst>
            <a:ext uri="{FF2B5EF4-FFF2-40B4-BE49-F238E27FC236}">
              <a16:creationId xmlns:a16="http://schemas.microsoft.com/office/drawing/2014/main" id="{94E89C24-7B83-48F8-8149-BE884C6F0A0F}"/>
            </a:ext>
          </a:extLst>
        </xdr:cNvPr>
        <xdr:cNvSpPr/>
      </xdr:nvSpPr>
      <xdr:spPr>
        <a:xfrm>
          <a:off x="3594100" y="20942300"/>
          <a:ext cx="266700" cy="1270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2882900</xdr:colOff>
      <xdr:row>28</xdr:row>
      <xdr:rowOff>825500</xdr:rowOff>
    </xdr:from>
    <xdr:to>
      <xdr:col>2</xdr:col>
      <xdr:colOff>3454400</xdr:colOff>
      <xdr:row>28</xdr:row>
      <xdr:rowOff>927100</xdr:rowOff>
    </xdr:to>
    <xdr:sp macro="" textlink="">
      <xdr:nvSpPr>
        <xdr:cNvPr id="28" name="Rectangle 27">
          <a:hlinkClick xmlns:r="http://schemas.openxmlformats.org/officeDocument/2006/relationships" r:id="rId11"/>
          <a:extLst>
            <a:ext uri="{FF2B5EF4-FFF2-40B4-BE49-F238E27FC236}">
              <a16:creationId xmlns:a16="http://schemas.microsoft.com/office/drawing/2014/main" id="{299B7B4D-57F1-4513-94CA-882BB6760A76}"/>
            </a:ext>
          </a:extLst>
        </xdr:cNvPr>
        <xdr:cNvSpPr/>
      </xdr:nvSpPr>
      <xdr:spPr>
        <a:xfrm>
          <a:off x="6362700" y="29768800"/>
          <a:ext cx="57150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2025650</xdr:colOff>
      <xdr:row>31</xdr:row>
      <xdr:rowOff>247650</xdr:rowOff>
    </xdr:from>
    <xdr:to>
      <xdr:col>2</xdr:col>
      <xdr:colOff>2597150</xdr:colOff>
      <xdr:row>31</xdr:row>
      <xdr:rowOff>349250</xdr:rowOff>
    </xdr:to>
    <xdr:sp macro="" textlink="">
      <xdr:nvSpPr>
        <xdr:cNvPr id="29" name="Rectangle 28">
          <a:hlinkClick xmlns:r="http://schemas.openxmlformats.org/officeDocument/2006/relationships" r:id="rId11"/>
          <a:extLst>
            <a:ext uri="{FF2B5EF4-FFF2-40B4-BE49-F238E27FC236}">
              <a16:creationId xmlns:a16="http://schemas.microsoft.com/office/drawing/2014/main" id="{0FD1F5E6-C03E-4FC5-A367-8DD2D1219D23}"/>
            </a:ext>
          </a:extLst>
        </xdr:cNvPr>
        <xdr:cNvSpPr/>
      </xdr:nvSpPr>
      <xdr:spPr>
        <a:xfrm>
          <a:off x="5505450" y="32353250"/>
          <a:ext cx="571500" cy="1016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1289050</xdr:colOff>
      <xdr:row>7</xdr:row>
      <xdr:rowOff>825500</xdr:rowOff>
    </xdr:from>
    <xdr:to>
      <xdr:col>2</xdr:col>
      <xdr:colOff>1695450</xdr:colOff>
      <xdr:row>7</xdr:row>
      <xdr:rowOff>914400</xdr:rowOff>
    </xdr:to>
    <xdr:sp macro="" textlink="">
      <xdr:nvSpPr>
        <xdr:cNvPr id="30" name="Rectangle 29">
          <a:hlinkClick xmlns:r="http://schemas.openxmlformats.org/officeDocument/2006/relationships" r:id="rId12"/>
          <a:extLst>
            <a:ext uri="{FF2B5EF4-FFF2-40B4-BE49-F238E27FC236}">
              <a16:creationId xmlns:a16="http://schemas.microsoft.com/office/drawing/2014/main" id="{0CC41056-8D34-4650-9236-EDA7E898DC05}"/>
            </a:ext>
          </a:extLst>
        </xdr:cNvPr>
        <xdr:cNvSpPr/>
      </xdr:nvSpPr>
      <xdr:spPr>
        <a:xfrm>
          <a:off x="4768850" y="43434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133350</xdr:colOff>
      <xdr:row>8</xdr:row>
      <xdr:rowOff>1009650</xdr:rowOff>
    </xdr:from>
    <xdr:to>
      <xdr:col>2</xdr:col>
      <xdr:colOff>539750</xdr:colOff>
      <xdr:row>8</xdr:row>
      <xdr:rowOff>1098550</xdr:rowOff>
    </xdr:to>
    <xdr:sp macro="" textlink="">
      <xdr:nvSpPr>
        <xdr:cNvPr id="31" name="Rectangle 30">
          <a:hlinkClick xmlns:r="http://schemas.openxmlformats.org/officeDocument/2006/relationships" r:id="rId12"/>
          <a:extLst>
            <a:ext uri="{FF2B5EF4-FFF2-40B4-BE49-F238E27FC236}">
              <a16:creationId xmlns:a16="http://schemas.microsoft.com/office/drawing/2014/main" id="{9DF3A250-2695-4E9E-B460-784B1AAE33C2}"/>
            </a:ext>
          </a:extLst>
        </xdr:cNvPr>
        <xdr:cNvSpPr/>
      </xdr:nvSpPr>
      <xdr:spPr>
        <a:xfrm>
          <a:off x="3613150" y="6565900"/>
          <a:ext cx="40640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2692400</xdr:colOff>
      <xdr:row>17</xdr:row>
      <xdr:rowOff>425450</xdr:rowOff>
    </xdr:from>
    <xdr:to>
      <xdr:col>2</xdr:col>
      <xdr:colOff>3460750</xdr:colOff>
      <xdr:row>17</xdr:row>
      <xdr:rowOff>546100</xdr:rowOff>
    </xdr:to>
    <xdr:sp macro="" textlink="">
      <xdr:nvSpPr>
        <xdr:cNvPr id="32" name="Rectangle 31">
          <a:hlinkClick xmlns:r="http://schemas.openxmlformats.org/officeDocument/2006/relationships" r:id="rId13"/>
          <a:extLst>
            <a:ext uri="{FF2B5EF4-FFF2-40B4-BE49-F238E27FC236}">
              <a16:creationId xmlns:a16="http://schemas.microsoft.com/office/drawing/2014/main" id="{40D00269-0D96-42D3-BDD1-8588A92E6D85}"/>
            </a:ext>
          </a:extLst>
        </xdr:cNvPr>
        <xdr:cNvSpPr/>
      </xdr:nvSpPr>
      <xdr:spPr>
        <a:xfrm>
          <a:off x="6172200" y="18503900"/>
          <a:ext cx="7683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1314450</xdr:colOff>
      <xdr:row>40</xdr:row>
      <xdr:rowOff>254000</xdr:rowOff>
    </xdr:from>
    <xdr:to>
      <xdr:col>2</xdr:col>
      <xdr:colOff>2082800</xdr:colOff>
      <xdr:row>40</xdr:row>
      <xdr:rowOff>374650</xdr:rowOff>
    </xdr:to>
    <xdr:sp macro="" textlink="">
      <xdr:nvSpPr>
        <xdr:cNvPr id="33" name="Rectangle 32">
          <a:hlinkClick xmlns:r="http://schemas.openxmlformats.org/officeDocument/2006/relationships" r:id="rId13"/>
          <a:extLst>
            <a:ext uri="{FF2B5EF4-FFF2-40B4-BE49-F238E27FC236}">
              <a16:creationId xmlns:a16="http://schemas.microsoft.com/office/drawing/2014/main" id="{E8D450AB-C3CE-4CFC-9910-16A5516253D1}"/>
            </a:ext>
          </a:extLst>
        </xdr:cNvPr>
        <xdr:cNvSpPr/>
      </xdr:nvSpPr>
      <xdr:spPr>
        <a:xfrm>
          <a:off x="4794250" y="45110400"/>
          <a:ext cx="768350" cy="12065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twoCellAnchor>
    <xdr:from>
      <xdr:col>2</xdr:col>
      <xdr:colOff>114300</xdr:colOff>
      <xdr:row>45</xdr:row>
      <xdr:rowOff>1035050</xdr:rowOff>
    </xdr:from>
    <xdr:to>
      <xdr:col>2</xdr:col>
      <xdr:colOff>920750</xdr:colOff>
      <xdr:row>45</xdr:row>
      <xdr:rowOff>1123950</xdr:rowOff>
    </xdr:to>
    <xdr:sp macro="" textlink="">
      <xdr:nvSpPr>
        <xdr:cNvPr id="34" name="Rectangle 33">
          <a:hlinkClick xmlns:r="http://schemas.openxmlformats.org/officeDocument/2006/relationships" r:id="rId13"/>
          <a:extLst>
            <a:ext uri="{FF2B5EF4-FFF2-40B4-BE49-F238E27FC236}">
              <a16:creationId xmlns:a16="http://schemas.microsoft.com/office/drawing/2014/main" id="{523B939D-E58E-427D-BEF9-6B46E4F0DCBD}"/>
            </a:ext>
          </a:extLst>
        </xdr:cNvPr>
        <xdr:cNvSpPr/>
      </xdr:nvSpPr>
      <xdr:spPr>
        <a:xfrm>
          <a:off x="3594100" y="50038000"/>
          <a:ext cx="806450" cy="88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CA"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humantraffickingrisktemplate.org/"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VK977"/>
  <sheetViews>
    <sheetView tabSelected="1" workbookViewId="0">
      <selection activeCell="B5" sqref="B5:D5"/>
    </sheetView>
  </sheetViews>
  <sheetFormatPr defaultColWidth="0" defaultRowHeight="15" zeroHeight="1"/>
  <cols>
    <col min="1" max="1" width="3.81640625" style="40" customWidth="1"/>
    <col min="2" max="2" width="13.08984375" style="47" customWidth="1"/>
    <col min="3" max="3" width="46.81640625" style="47" customWidth="1"/>
    <col min="4" max="4" width="82.36328125" style="40" customWidth="1"/>
    <col min="5" max="8" width="15.08984375" style="40" customWidth="1"/>
    <col min="9" max="255" width="15.08984375" style="40" hidden="1"/>
    <col min="256" max="256" width="3.81640625" style="40" hidden="1"/>
    <col min="257" max="257" width="13.08984375" style="40" hidden="1"/>
    <col min="258" max="258" width="17" style="40" hidden="1"/>
    <col min="259" max="259" width="120.81640625" style="40" hidden="1"/>
    <col min="260" max="511" width="15.08984375" style="40" hidden="1"/>
    <col min="512" max="512" width="3.81640625" style="40" hidden="1"/>
    <col min="513" max="513" width="13.08984375" style="40" hidden="1"/>
    <col min="514" max="514" width="17" style="40" hidden="1"/>
    <col min="515" max="515" width="120.81640625" style="40" hidden="1"/>
    <col min="516" max="767" width="15.08984375" style="40" hidden="1"/>
    <col min="768" max="768" width="3.81640625" style="40" hidden="1"/>
    <col min="769" max="769" width="13.08984375" style="40" hidden="1"/>
    <col min="770" max="770" width="17" style="40" hidden="1"/>
    <col min="771" max="771" width="120.81640625" style="40" hidden="1"/>
    <col min="772" max="1023" width="15.08984375" style="40" hidden="1"/>
    <col min="1024" max="1024" width="3.81640625" style="40" hidden="1"/>
    <col min="1025" max="1025" width="13.08984375" style="40" hidden="1"/>
    <col min="1026" max="1026" width="17" style="40" hidden="1"/>
    <col min="1027" max="1027" width="120.81640625" style="40" hidden="1"/>
    <col min="1028" max="1279" width="15.08984375" style="40" hidden="1"/>
    <col min="1280" max="1280" width="3.81640625" style="40" hidden="1"/>
    <col min="1281" max="1281" width="13.08984375" style="40" hidden="1"/>
    <col min="1282" max="1282" width="17" style="40" hidden="1"/>
    <col min="1283" max="1283" width="120.81640625" style="40" hidden="1"/>
    <col min="1284" max="1535" width="15.08984375" style="40" hidden="1"/>
    <col min="1536" max="1536" width="3.81640625" style="40" hidden="1"/>
    <col min="1537" max="1537" width="13.08984375" style="40" hidden="1"/>
    <col min="1538" max="1538" width="17" style="40" hidden="1"/>
    <col min="1539" max="1539" width="120.81640625" style="40" hidden="1"/>
    <col min="1540" max="1791" width="15.08984375" style="40" hidden="1"/>
    <col min="1792" max="1792" width="3.81640625" style="40" hidden="1"/>
    <col min="1793" max="1793" width="13.08984375" style="40" hidden="1"/>
    <col min="1794" max="1794" width="17" style="40" hidden="1"/>
    <col min="1795" max="1795" width="120.81640625" style="40" hidden="1"/>
    <col min="1796" max="2047" width="15.08984375" style="40" hidden="1"/>
    <col min="2048" max="2048" width="3.81640625" style="40" hidden="1"/>
    <col min="2049" max="2049" width="13.08984375" style="40" hidden="1"/>
    <col min="2050" max="2050" width="17" style="40" hidden="1"/>
    <col min="2051" max="2051" width="120.81640625" style="40" hidden="1"/>
    <col min="2052" max="2303" width="15.08984375" style="40" hidden="1"/>
    <col min="2304" max="2304" width="3.81640625" style="40" hidden="1"/>
    <col min="2305" max="2305" width="13.08984375" style="40" hidden="1"/>
    <col min="2306" max="2306" width="17" style="40" hidden="1"/>
    <col min="2307" max="2307" width="120.81640625" style="40" hidden="1"/>
    <col min="2308" max="2559" width="15.08984375" style="40" hidden="1"/>
    <col min="2560" max="2560" width="3.81640625" style="40" hidden="1"/>
    <col min="2561" max="2561" width="13.08984375" style="40" hidden="1"/>
    <col min="2562" max="2562" width="17" style="40" hidden="1"/>
    <col min="2563" max="2563" width="120.81640625" style="40" hidden="1"/>
    <col min="2564" max="2815" width="15.08984375" style="40" hidden="1"/>
    <col min="2816" max="2816" width="3.81640625" style="40" hidden="1"/>
    <col min="2817" max="2817" width="13.08984375" style="40" hidden="1"/>
    <col min="2818" max="2818" width="17" style="40" hidden="1"/>
    <col min="2819" max="2819" width="120.81640625" style="40" hidden="1"/>
    <col min="2820" max="3071" width="15.08984375" style="40" hidden="1"/>
    <col min="3072" max="3072" width="3.81640625" style="40" hidden="1"/>
    <col min="3073" max="3073" width="13.08984375" style="40" hidden="1"/>
    <col min="3074" max="3074" width="17" style="40" hidden="1"/>
    <col min="3075" max="3075" width="120.81640625" style="40" hidden="1"/>
    <col min="3076" max="3327" width="15.08984375" style="40" hidden="1"/>
    <col min="3328" max="3328" width="3.81640625" style="40" hidden="1"/>
    <col min="3329" max="3329" width="13.08984375" style="40" hidden="1"/>
    <col min="3330" max="3330" width="17" style="40" hidden="1"/>
    <col min="3331" max="3331" width="120.81640625" style="40" hidden="1"/>
    <col min="3332" max="3583" width="15.08984375" style="40" hidden="1"/>
    <col min="3584" max="3584" width="3.81640625" style="40" hidden="1"/>
    <col min="3585" max="3585" width="13.08984375" style="40" hidden="1"/>
    <col min="3586" max="3586" width="17" style="40" hidden="1"/>
    <col min="3587" max="3587" width="120.81640625" style="40" hidden="1"/>
    <col min="3588" max="3839" width="15.08984375" style="40" hidden="1"/>
    <col min="3840" max="3840" width="3.81640625" style="40" hidden="1"/>
    <col min="3841" max="3841" width="13.08984375" style="40" hidden="1"/>
    <col min="3842" max="3842" width="17" style="40" hidden="1"/>
    <col min="3843" max="3843" width="120.81640625" style="40" hidden="1"/>
    <col min="3844" max="4095" width="15.08984375" style="40" hidden="1"/>
    <col min="4096" max="4096" width="3.81640625" style="40" hidden="1"/>
    <col min="4097" max="4097" width="13.08984375" style="40" hidden="1"/>
    <col min="4098" max="4098" width="17" style="40" hidden="1"/>
    <col min="4099" max="4099" width="120.81640625" style="40" hidden="1"/>
    <col min="4100" max="4351" width="15.08984375" style="40" hidden="1"/>
    <col min="4352" max="4352" width="3.81640625" style="40" hidden="1"/>
    <col min="4353" max="4353" width="13.08984375" style="40" hidden="1"/>
    <col min="4354" max="4354" width="17" style="40" hidden="1"/>
    <col min="4355" max="4355" width="120.81640625" style="40" hidden="1"/>
    <col min="4356" max="4607" width="15.08984375" style="40" hidden="1"/>
    <col min="4608" max="4608" width="3.81640625" style="40" hidden="1"/>
    <col min="4609" max="4609" width="13.08984375" style="40" hidden="1"/>
    <col min="4610" max="4610" width="17" style="40" hidden="1"/>
    <col min="4611" max="4611" width="120.81640625" style="40" hidden="1"/>
    <col min="4612" max="4863" width="15.08984375" style="40" hidden="1"/>
    <col min="4864" max="4864" width="3.81640625" style="40" hidden="1"/>
    <col min="4865" max="4865" width="13.08984375" style="40" hidden="1"/>
    <col min="4866" max="4866" width="17" style="40" hidden="1"/>
    <col min="4867" max="4867" width="120.81640625" style="40" hidden="1"/>
    <col min="4868" max="5119" width="15.08984375" style="40" hidden="1"/>
    <col min="5120" max="5120" width="3.81640625" style="40" hidden="1"/>
    <col min="5121" max="5121" width="13.08984375" style="40" hidden="1"/>
    <col min="5122" max="5122" width="17" style="40" hidden="1"/>
    <col min="5123" max="5123" width="120.81640625" style="40" hidden="1"/>
    <col min="5124" max="5375" width="15.08984375" style="40" hidden="1"/>
    <col min="5376" max="5376" width="3.81640625" style="40" hidden="1"/>
    <col min="5377" max="5377" width="13.08984375" style="40" hidden="1"/>
    <col min="5378" max="5378" width="17" style="40" hidden="1"/>
    <col min="5379" max="5379" width="120.81640625" style="40" hidden="1"/>
    <col min="5380" max="5631" width="15.08984375" style="40" hidden="1"/>
    <col min="5632" max="5632" width="3.81640625" style="40" hidden="1"/>
    <col min="5633" max="5633" width="13.08984375" style="40" hidden="1"/>
    <col min="5634" max="5634" width="17" style="40" hidden="1"/>
    <col min="5635" max="5635" width="120.81640625" style="40" hidden="1"/>
    <col min="5636" max="5887" width="15.08984375" style="40" hidden="1"/>
    <col min="5888" max="5888" width="3.81640625" style="40" hidden="1"/>
    <col min="5889" max="5889" width="13.08984375" style="40" hidden="1"/>
    <col min="5890" max="5890" width="17" style="40" hidden="1"/>
    <col min="5891" max="5891" width="120.81640625" style="40" hidden="1"/>
    <col min="5892" max="6143" width="15.08984375" style="40" hidden="1"/>
    <col min="6144" max="6144" width="3.81640625" style="40" hidden="1"/>
    <col min="6145" max="6145" width="13.08984375" style="40" hidden="1"/>
    <col min="6146" max="6146" width="17" style="40" hidden="1"/>
    <col min="6147" max="6147" width="120.81640625" style="40" hidden="1"/>
    <col min="6148" max="6399" width="15.08984375" style="40" hidden="1"/>
    <col min="6400" max="6400" width="3.81640625" style="40" hidden="1"/>
    <col min="6401" max="6401" width="13.08984375" style="40" hidden="1"/>
    <col min="6402" max="6402" width="17" style="40" hidden="1"/>
    <col min="6403" max="6403" width="120.81640625" style="40" hidden="1"/>
    <col min="6404" max="6655" width="15.08984375" style="40" hidden="1"/>
    <col min="6656" max="6656" width="3.81640625" style="40" hidden="1"/>
    <col min="6657" max="6657" width="13.08984375" style="40" hidden="1"/>
    <col min="6658" max="6658" width="17" style="40" hidden="1"/>
    <col min="6659" max="6659" width="120.81640625" style="40" hidden="1"/>
    <col min="6660" max="6911" width="15.08984375" style="40" hidden="1"/>
    <col min="6912" max="6912" width="3.81640625" style="40" hidden="1"/>
    <col min="6913" max="6913" width="13.08984375" style="40" hidden="1"/>
    <col min="6914" max="6914" width="17" style="40" hidden="1"/>
    <col min="6915" max="6915" width="120.81640625" style="40" hidden="1"/>
    <col min="6916" max="7167" width="15.08984375" style="40" hidden="1"/>
    <col min="7168" max="7168" width="3.81640625" style="40" hidden="1"/>
    <col min="7169" max="7169" width="13.08984375" style="40" hidden="1"/>
    <col min="7170" max="7170" width="17" style="40" hidden="1"/>
    <col min="7171" max="7171" width="120.81640625" style="40" hidden="1"/>
    <col min="7172" max="7423" width="15.08984375" style="40" hidden="1"/>
    <col min="7424" max="7424" width="3.81640625" style="40" hidden="1"/>
    <col min="7425" max="7425" width="13.08984375" style="40" hidden="1"/>
    <col min="7426" max="7426" width="17" style="40" hidden="1"/>
    <col min="7427" max="7427" width="120.81640625" style="40" hidden="1"/>
    <col min="7428" max="7679" width="15.08984375" style="40" hidden="1"/>
    <col min="7680" max="7680" width="3.81640625" style="40" hidden="1"/>
    <col min="7681" max="7681" width="13.08984375" style="40" hidden="1"/>
    <col min="7682" max="7682" width="17" style="40" hidden="1"/>
    <col min="7683" max="7683" width="120.81640625" style="40" hidden="1"/>
    <col min="7684" max="7935" width="15.08984375" style="40" hidden="1"/>
    <col min="7936" max="7936" width="3.81640625" style="40" hidden="1"/>
    <col min="7937" max="7937" width="13.08984375" style="40" hidden="1"/>
    <col min="7938" max="7938" width="17" style="40" hidden="1"/>
    <col min="7939" max="7939" width="120.81640625" style="40" hidden="1"/>
    <col min="7940" max="8191" width="15.08984375" style="40" hidden="1"/>
    <col min="8192" max="8192" width="3.81640625" style="40" hidden="1"/>
    <col min="8193" max="8193" width="13.08984375" style="40" hidden="1"/>
    <col min="8194" max="8194" width="17" style="40" hidden="1"/>
    <col min="8195" max="8195" width="120.81640625" style="40" hidden="1"/>
    <col min="8196" max="8447" width="15.08984375" style="40" hidden="1"/>
    <col min="8448" max="8448" width="3.81640625" style="40" hidden="1"/>
    <col min="8449" max="8449" width="13.08984375" style="40" hidden="1"/>
    <col min="8450" max="8450" width="17" style="40" hidden="1"/>
    <col min="8451" max="8451" width="120.81640625" style="40" hidden="1"/>
    <col min="8452" max="8703" width="15.08984375" style="40" hidden="1"/>
    <col min="8704" max="8704" width="3.81640625" style="40" hidden="1"/>
    <col min="8705" max="8705" width="13.08984375" style="40" hidden="1"/>
    <col min="8706" max="8706" width="17" style="40" hidden="1"/>
    <col min="8707" max="8707" width="120.81640625" style="40" hidden="1"/>
    <col min="8708" max="8959" width="15.08984375" style="40" hidden="1"/>
    <col min="8960" max="8960" width="3.81640625" style="40" hidden="1"/>
    <col min="8961" max="8961" width="13.08984375" style="40" hidden="1"/>
    <col min="8962" max="8962" width="17" style="40" hidden="1"/>
    <col min="8963" max="8963" width="120.81640625" style="40" hidden="1"/>
    <col min="8964" max="9215" width="15.08984375" style="40" hidden="1"/>
    <col min="9216" max="9216" width="3.81640625" style="40" hidden="1"/>
    <col min="9217" max="9217" width="13.08984375" style="40" hidden="1"/>
    <col min="9218" max="9218" width="17" style="40" hidden="1"/>
    <col min="9219" max="9219" width="120.81640625" style="40" hidden="1"/>
    <col min="9220" max="9471" width="15.08984375" style="40" hidden="1"/>
    <col min="9472" max="9472" width="3.81640625" style="40" hidden="1"/>
    <col min="9473" max="9473" width="13.08984375" style="40" hidden="1"/>
    <col min="9474" max="9474" width="17" style="40" hidden="1"/>
    <col min="9475" max="9475" width="120.81640625" style="40" hidden="1"/>
    <col min="9476" max="9727" width="15.08984375" style="40" hidden="1"/>
    <col min="9728" max="9728" width="3.81640625" style="40" hidden="1"/>
    <col min="9729" max="9729" width="13.08984375" style="40" hidden="1"/>
    <col min="9730" max="9730" width="17" style="40" hidden="1"/>
    <col min="9731" max="9731" width="120.81640625" style="40" hidden="1"/>
    <col min="9732" max="9983" width="15.08984375" style="40" hidden="1"/>
    <col min="9984" max="9984" width="3.81640625" style="40" hidden="1"/>
    <col min="9985" max="9985" width="13.08984375" style="40" hidden="1"/>
    <col min="9986" max="9986" width="17" style="40" hidden="1"/>
    <col min="9987" max="9987" width="120.81640625" style="40" hidden="1"/>
    <col min="9988" max="10239" width="15.08984375" style="40" hidden="1"/>
    <col min="10240" max="10240" width="3.81640625" style="40" hidden="1"/>
    <col min="10241" max="10241" width="13.08984375" style="40" hidden="1"/>
    <col min="10242" max="10242" width="17" style="40" hidden="1"/>
    <col min="10243" max="10243" width="120.81640625" style="40" hidden="1"/>
    <col min="10244" max="10495" width="15.08984375" style="40" hidden="1"/>
    <col min="10496" max="10496" width="3.81640625" style="40" hidden="1"/>
    <col min="10497" max="10497" width="13.08984375" style="40" hidden="1"/>
    <col min="10498" max="10498" width="17" style="40" hidden="1"/>
    <col min="10499" max="10499" width="120.81640625" style="40" hidden="1"/>
    <col min="10500" max="10751" width="15.08984375" style="40" hidden="1"/>
    <col min="10752" max="10752" width="3.81640625" style="40" hidden="1"/>
    <col min="10753" max="10753" width="13.08984375" style="40" hidden="1"/>
    <col min="10754" max="10754" width="17" style="40" hidden="1"/>
    <col min="10755" max="10755" width="120.81640625" style="40" hidden="1"/>
    <col min="10756" max="11007" width="15.08984375" style="40" hidden="1"/>
    <col min="11008" max="11008" width="3.81640625" style="40" hidden="1"/>
    <col min="11009" max="11009" width="13.08984375" style="40" hidden="1"/>
    <col min="11010" max="11010" width="17" style="40" hidden="1"/>
    <col min="11011" max="11011" width="120.81640625" style="40" hidden="1"/>
    <col min="11012" max="11263" width="15.08984375" style="40" hidden="1"/>
    <col min="11264" max="11264" width="3.81640625" style="40" hidden="1"/>
    <col min="11265" max="11265" width="13.08984375" style="40" hidden="1"/>
    <col min="11266" max="11266" width="17" style="40" hidden="1"/>
    <col min="11267" max="11267" width="120.81640625" style="40" hidden="1"/>
    <col min="11268" max="11519" width="15.08984375" style="40" hidden="1"/>
    <col min="11520" max="11520" width="3.81640625" style="40" hidden="1"/>
    <col min="11521" max="11521" width="13.08984375" style="40" hidden="1"/>
    <col min="11522" max="11522" width="17" style="40" hidden="1"/>
    <col min="11523" max="11523" width="120.81640625" style="40" hidden="1"/>
    <col min="11524" max="11775" width="15.08984375" style="40" hidden="1"/>
    <col min="11776" max="11776" width="3.81640625" style="40" hidden="1"/>
    <col min="11777" max="11777" width="13.08984375" style="40" hidden="1"/>
    <col min="11778" max="11778" width="17" style="40" hidden="1"/>
    <col min="11779" max="11779" width="120.81640625" style="40" hidden="1"/>
    <col min="11780" max="12031" width="15.08984375" style="40" hidden="1"/>
    <col min="12032" max="12032" width="3.81640625" style="40" hidden="1"/>
    <col min="12033" max="12033" width="13.08984375" style="40" hidden="1"/>
    <col min="12034" max="12034" width="17" style="40" hidden="1"/>
    <col min="12035" max="12035" width="120.81640625" style="40" hidden="1"/>
    <col min="12036" max="12287" width="15.08984375" style="40" hidden="1"/>
    <col min="12288" max="12288" width="3.81640625" style="40" hidden="1"/>
    <col min="12289" max="12289" width="13.08984375" style="40" hidden="1"/>
    <col min="12290" max="12290" width="17" style="40" hidden="1"/>
    <col min="12291" max="12291" width="120.81640625" style="40" hidden="1"/>
    <col min="12292" max="12543" width="15.08984375" style="40" hidden="1"/>
    <col min="12544" max="12544" width="3.81640625" style="40" hidden="1"/>
    <col min="12545" max="12545" width="13.08984375" style="40" hidden="1"/>
    <col min="12546" max="12546" width="17" style="40" hidden="1"/>
    <col min="12547" max="12547" width="120.81640625" style="40" hidden="1"/>
    <col min="12548" max="12799" width="15.08984375" style="40" hidden="1"/>
    <col min="12800" max="12800" width="3.81640625" style="40" hidden="1"/>
    <col min="12801" max="12801" width="13.08984375" style="40" hidden="1"/>
    <col min="12802" max="12802" width="17" style="40" hidden="1"/>
    <col min="12803" max="12803" width="120.81640625" style="40" hidden="1"/>
    <col min="12804" max="13055" width="15.08984375" style="40" hidden="1"/>
    <col min="13056" max="13056" width="3.81640625" style="40" hidden="1"/>
    <col min="13057" max="13057" width="13.08984375" style="40" hidden="1"/>
    <col min="13058" max="13058" width="17" style="40" hidden="1"/>
    <col min="13059" max="13059" width="120.81640625" style="40" hidden="1"/>
    <col min="13060" max="13311" width="15.08984375" style="40" hidden="1"/>
    <col min="13312" max="13312" width="3.81640625" style="40" hidden="1"/>
    <col min="13313" max="13313" width="13.08984375" style="40" hidden="1"/>
    <col min="13314" max="13314" width="17" style="40" hidden="1"/>
    <col min="13315" max="13315" width="120.81640625" style="40" hidden="1"/>
    <col min="13316" max="13567" width="15.08984375" style="40" hidden="1"/>
    <col min="13568" max="13568" width="3.81640625" style="40" hidden="1"/>
    <col min="13569" max="13569" width="13.08984375" style="40" hidden="1"/>
    <col min="13570" max="13570" width="17" style="40" hidden="1"/>
    <col min="13571" max="13571" width="120.81640625" style="40" hidden="1"/>
    <col min="13572" max="13823" width="15.08984375" style="40" hidden="1"/>
    <col min="13824" max="13824" width="3.81640625" style="40" hidden="1"/>
    <col min="13825" max="13825" width="13.08984375" style="40" hidden="1"/>
    <col min="13826" max="13826" width="17" style="40" hidden="1"/>
    <col min="13827" max="13827" width="120.81640625" style="40" hidden="1"/>
    <col min="13828" max="14079" width="15.08984375" style="40" hidden="1"/>
    <col min="14080" max="14080" width="3.81640625" style="40" hidden="1"/>
    <col min="14081" max="14081" width="13.08984375" style="40" hidden="1"/>
    <col min="14082" max="14082" width="17" style="40" hidden="1"/>
    <col min="14083" max="14083" width="120.81640625" style="40" hidden="1"/>
    <col min="14084" max="14335" width="15.08984375" style="40" hidden="1"/>
    <col min="14336" max="14336" width="3.81640625" style="40" hidden="1"/>
    <col min="14337" max="14337" width="13.08984375" style="40" hidden="1"/>
    <col min="14338" max="14338" width="17" style="40" hidden="1"/>
    <col min="14339" max="14339" width="120.81640625" style="40" hidden="1"/>
    <col min="14340" max="14591" width="15.08984375" style="40" hidden="1"/>
    <col min="14592" max="14592" width="3.81640625" style="40" hidden="1"/>
    <col min="14593" max="14593" width="13.08984375" style="40" hidden="1"/>
    <col min="14594" max="14594" width="17" style="40" hidden="1"/>
    <col min="14595" max="14595" width="120.81640625" style="40" hidden="1"/>
    <col min="14596" max="14847" width="15.08984375" style="40" hidden="1"/>
    <col min="14848" max="14848" width="3.81640625" style="40" hidden="1"/>
    <col min="14849" max="14849" width="13.08984375" style="40" hidden="1"/>
    <col min="14850" max="14850" width="17" style="40" hidden="1"/>
    <col min="14851" max="14851" width="120.81640625" style="40" hidden="1"/>
    <col min="14852" max="15103" width="15.08984375" style="40" hidden="1"/>
    <col min="15104" max="15104" width="3.81640625" style="40" hidden="1"/>
    <col min="15105" max="15105" width="13.08984375" style="40" hidden="1"/>
    <col min="15106" max="15106" width="17" style="40" hidden="1"/>
    <col min="15107" max="15107" width="120.81640625" style="40" hidden="1"/>
    <col min="15108" max="15359" width="15.08984375" style="40" hidden="1"/>
    <col min="15360" max="15360" width="3.81640625" style="40" hidden="1"/>
    <col min="15361" max="15361" width="13.08984375" style="40" hidden="1"/>
    <col min="15362" max="15362" width="17" style="40" hidden="1"/>
    <col min="15363" max="15363" width="120.81640625" style="40" hidden="1"/>
    <col min="15364" max="15615" width="15.08984375" style="40" hidden="1"/>
    <col min="15616" max="15616" width="3.81640625" style="40" hidden="1"/>
    <col min="15617" max="15617" width="13.08984375" style="40" hidden="1"/>
    <col min="15618" max="15618" width="17" style="40" hidden="1"/>
    <col min="15619" max="15619" width="120.81640625" style="40" hidden="1"/>
    <col min="15620" max="15871" width="15.08984375" style="40" hidden="1"/>
    <col min="15872" max="15872" width="3.81640625" style="40" hidden="1"/>
    <col min="15873" max="15873" width="13.08984375" style="40" hidden="1"/>
    <col min="15874" max="15874" width="17" style="40" hidden="1"/>
    <col min="15875" max="15875" width="120.81640625" style="40" hidden="1"/>
    <col min="15876" max="16127" width="15.08984375" style="40" hidden="1"/>
    <col min="16128" max="16128" width="3.81640625" style="40" hidden="1"/>
    <col min="16129" max="16129" width="13.08984375" style="40" hidden="1"/>
    <col min="16130" max="16130" width="17" style="40" hidden="1"/>
    <col min="16131" max="16131" width="120.81640625" style="40" hidden="1"/>
    <col min="16132" max="16384" width="15.08984375" style="40" hidden="1"/>
  </cols>
  <sheetData>
    <row r="1" spans="2:26"/>
    <row r="2" spans="2:26" ht="34" customHeight="1">
      <c r="B2" s="157"/>
      <c r="C2" s="157"/>
      <c r="D2" s="158" t="s">
        <v>215</v>
      </c>
      <c r="E2" s="156"/>
    </row>
    <row r="3" spans="2:26" s="37" customFormat="1" ht="30" customHeight="1">
      <c r="B3" s="249"/>
      <c r="C3" s="250"/>
      <c r="D3" s="159" t="s">
        <v>255</v>
      </c>
    </row>
    <row r="4" spans="2:26" s="37" customFormat="1" ht="24" customHeight="1">
      <c r="B4" s="254" t="s">
        <v>183</v>
      </c>
      <c r="C4" s="254"/>
      <c r="D4" s="245"/>
      <c r="E4" s="39"/>
      <c r="F4" s="39"/>
      <c r="G4" s="39"/>
      <c r="H4" s="39"/>
      <c r="I4" s="39"/>
      <c r="J4" s="39"/>
      <c r="K4" s="39"/>
      <c r="L4" s="39"/>
      <c r="M4" s="39"/>
      <c r="N4" s="39"/>
      <c r="O4" s="39"/>
      <c r="P4" s="39"/>
      <c r="Q4" s="39"/>
      <c r="R4" s="39"/>
      <c r="S4" s="39"/>
      <c r="T4" s="39"/>
      <c r="U4" s="39"/>
      <c r="V4" s="39"/>
      <c r="W4" s="39"/>
      <c r="X4" s="39"/>
      <c r="Y4" s="39"/>
      <c r="Z4" s="39"/>
    </row>
    <row r="5" spans="2:26" ht="253.5" customHeight="1">
      <c r="B5" s="255" t="s">
        <v>323</v>
      </c>
      <c r="C5" s="255"/>
      <c r="D5" s="255"/>
    </row>
    <row r="6" spans="2:26" s="37" customFormat="1" ht="24" customHeight="1">
      <c r="B6" s="245" t="s">
        <v>233</v>
      </c>
      <c r="C6" s="245"/>
      <c r="D6" s="245"/>
      <c r="E6" s="39"/>
      <c r="F6" s="39"/>
      <c r="G6" s="39"/>
      <c r="H6" s="39"/>
      <c r="I6" s="39"/>
      <c r="J6" s="39"/>
      <c r="K6" s="39"/>
      <c r="L6" s="39"/>
      <c r="M6" s="39"/>
      <c r="N6" s="39"/>
      <c r="O6" s="39"/>
      <c r="P6" s="39"/>
      <c r="Q6" s="39"/>
      <c r="R6" s="39"/>
      <c r="S6" s="39"/>
      <c r="T6" s="39"/>
      <c r="U6" s="39"/>
      <c r="V6" s="39"/>
      <c r="W6" s="39"/>
      <c r="X6" s="39"/>
      <c r="Y6" s="39"/>
      <c r="Z6" s="39"/>
    </row>
    <row r="7" spans="2:26" s="37" customFormat="1" ht="70" customHeight="1">
      <c r="B7" s="255" t="s">
        <v>324</v>
      </c>
      <c r="C7" s="255"/>
      <c r="D7" s="255"/>
      <c r="E7" s="39"/>
      <c r="F7" s="39"/>
      <c r="G7" s="39"/>
      <c r="H7" s="39"/>
      <c r="I7" s="39"/>
      <c r="J7" s="39"/>
      <c r="K7" s="39"/>
      <c r="L7" s="39"/>
      <c r="M7" s="39"/>
      <c r="N7" s="39"/>
      <c r="O7" s="39"/>
      <c r="P7" s="39"/>
      <c r="Q7" s="39"/>
      <c r="R7" s="39"/>
      <c r="S7" s="39"/>
      <c r="T7" s="39"/>
      <c r="U7" s="39"/>
      <c r="V7" s="39"/>
      <c r="W7" s="39"/>
      <c r="X7" s="39"/>
      <c r="Y7" s="39"/>
      <c r="Z7" s="39"/>
    </row>
    <row r="8" spans="2:26" s="37" customFormat="1" ht="24" customHeight="1">
      <c r="B8" s="244" t="s">
        <v>204</v>
      </c>
      <c r="C8" s="245"/>
      <c r="D8" s="245"/>
      <c r="E8" s="39"/>
      <c r="F8" s="39"/>
      <c r="G8" s="39"/>
      <c r="H8" s="39"/>
      <c r="I8" s="39"/>
      <c r="J8" s="39"/>
      <c r="K8" s="39"/>
      <c r="L8" s="39"/>
      <c r="M8" s="39"/>
      <c r="N8" s="39"/>
      <c r="O8" s="39"/>
      <c r="P8" s="39"/>
      <c r="Q8" s="39"/>
      <c r="R8" s="39"/>
      <c r="S8" s="39"/>
      <c r="T8" s="39"/>
      <c r="U8" s="39"/>
      <c r="V8" s="39"/>
      <c r="W8" s="39"/>
      <c r="X8" s="39"/>
      <c r="Y8" s="39"/>
      <c r="Z8" s="39"/>
    </row>
    <row r="9" spans="2:26" ht="70" customHeight="1">
      <c r="B9" s="246" t="s">
        <v>325</v>
      </c>
      <c r="C9" s="247"/>
      <c r="D9" s="248"/>
    </row>
    <row r="10" spans="2:26" s="37" customFormat="1" ht="24" customHeight="1">
      <c r="B10" s="251" t="s">
        <v>205</v>
      </c>
      <c r="C10" s="252"/>
      <c r="D10" s="253"/>
      <c r="E10" s="39"/>
      <c r="F10" s="39"/>
      <c r="G10" s="39"/>
      <c r="H10" s="39"/>
      <c r="I10" s="39"/>
      <c r="J10" s="39"/>
      <c r="K10" s="39"/>
      <c r="L10" s="39"/>
      <c r="M10" s="39"/>
      <c r="N10" s="39"/>
      <c r="O10" s="39"/>
      <c r="P10" s="39"/>
      <c r="Q10" s="39"/>
      <c r="R10" s="39"/>
      <c r="S10" s="39"/>
      <c r="T10" s="39"/>
      <c r="U10" s="39"/>
      <c r="V10" s="39"/>
      <c r="W10" s="39"/>
      <c r="X10" s="39"/>
      <c r="Y10" s="39"/>
      <c r="Z10" s="39"/>
    </row>
    <row r="11" spans="2:26" ht="70" customHeight="1">
      <c r="B11" s="246" t="s">
        <v>326</v>
      </c>
      <c r="C11" s="247"/>
      <c r="D11" s="248"/>
    </row>
    <row r="12" spans="2:26" s="37" customFormat="1" ht="24" customHeight="1">
      <c r="B12" s="244" t="s">
        <v>206</v>
      </c>
      <c r="C12" s="245"/>
      <c r="D12" s="245"/>
      <c r="E12" s="39"/>
      <c r="F12" s="39"/>
      <c r="G12" s="39"/>
      <c r="H12" s="39"/>
      <c r="I12" s="39"/>
      <c r="J12" s="39"/>
      <c r="K12" s="39"/>
      <c r="L12" s="39"/>
      <c r="M12" s="39"/>
      <c r="N12" s="39"/>
      <c r="O12" s="39"/>
      <c r="P12" s="39"/>
      <c r="Q12" s="39"/>
      <c r="R12" s="39"/>
      <c r="S12" s="39"/>
      <c r="T12" s="39"/>
      <c r="U12" s="39"/>
      <c r="V12" s="39"/>
      <c r="W12" s="39"/>
      <c r="X12" s="39"/>
      <c r="Y12" s="39"/>
      <c r="Z12" s="39"/>
    </row>
    <row r="13" spans="2:26" ht="70" customHeight="1">
      <c r="B13" s="246" t="s">
        <v>327</v>
      </c>
      <c r="C13" s="247"/>
      <c r="D13" s="248"/>
    </row>
    <row r="14" spans="2:26" s="37" customFormat="1" ht="24" customHeight="1">
      <c r="B14" s="244" t="s">
        <v>207</v>
      </c>
      <c r="C14" s="245"/>
      <c r="D14" s="245"/>
      <c r="E14" s="39"/>
      <c r="F14" s="39"/>
      <c r="G14" s="39"/>
      <c r="H14" s="39"/>
      <c r="I14" s="39"/>
      <c r="J14" s="39"/>
      <c r="K14" s="39"/>
      <c r="L14" s="39"/>
      <c r="M14" s="39"/>
      <c r="N14" s="39"/>
      <c r="O14" s="39"/>
      <c r="P14" s="39"/>
      <c r="Q14" s="39"/>
      <c r="R14" s="39"/>
      <c r="S14" s="39"/>
      <c r="T14" s="39"/>
      <c r="U14" s="39"/>
      <c r="V14" s="39"/>
      <c r="W14" s="39"/>
      <c r="X14" s="39"/>
      <c r="Y14" s="39"/>
      <c r="Z14" s="39"/>
    </row>
    <row r="15" spans="2:26" ht="70" customHeight="1">
      <c r="B15" s="246" t="s">
        <v>228</v>
      </c>
      <c r="C15" s="247"/>
      <c r="D15" s="248"/>
    </row>
    <row r="16" spans="2:26" ht="15" customHeight="1">
      <c r="B16" s="241" t="s">
        <v>296</v>
      </c>
      <c r="C16" s="242"/>
      <c r="D16" s="243"/>
    </row>
    <row r="17" spans="3:3">
      <c r="C17" s="48"/>
    </row>
    <row r="18" spans="3:3">
      <c r="C18" s="48"/>
    </row>
    <row r="19" spans="3:3">
      <c r="C19" s="48"/>
    </row>
    <row r="20" spans="3:3">
      <c r="C20" s="48"/>
    </row>
    <row r="21" spans="3:3" hidden="1">
      <c r="C21" s="48"/>
    </row>
    <row r="22" spans="3:3" hidden="1">
      <c r="C22" s="48"/>
    </row>
    <row r="23" spans="3:3" hidden="1">
      <c r="C23" s="48"/>
    </row>
    <row r="24" spans="3:3" hidden="1">
      <c r="C24" s="48"/>
    </row>
    <row r="25" spans="3:3" hidden="1">
      <c r="C25" s="48"/>
    </row>
    <row r="26" spans="3:3" hidden="1">
      <c r="C26" s="48"/>
    </row>
    <row r="27" spans="3:3" hidden="1">
      <c r="C27" s="48"/>
    </row>
    <row r="28" spans="3:3" hidden="1">
      <c r="C28" s="48"/>
    </row>
    <row r="29" spans="3:3" hidden="1">
      <c r="C29" s="48"/>
    </row>
    <row r="30" spans="3:3" hidden="1">
      <c r="C30" s="48"/>
    </row>
    <row r="31" spans="3:3" hidden="1">
      <c r="C31" s="48"/>
    </row>
    <row r="32" spans="3:3" hidden="1">
      <c r="C32" s="48"/>
    </row>
    <row r="33" spans="3:3" hidden="1">
      <c r="C33" s="48"/>
    </row>
    <row r="34" spans="3:3" hidden="1">
      <c r="C34" s="48"/>
    </row>
    <row r="35" spans="3:3" hidden="1">
      <c r="C35" s="48"/>
    </row>
    <row r="36" spans="3:3" hidden="1">
      <c r="C36" s="48"/>
    </row>
    <row r="37" spans="3:3" hidden="1">
      <c r="C37" s="48"/>
    </row>
    <row r="38" spans="3:3" hidden="1">
      <c r="C38" s="48"/>
    </row>
    <row r="39" spans="3:3" hidden="1">
      <c r="C39" s="48"/>
    </row>
    <row r="40" spans="3:3" hidden="1">
      <c r="C40" s="48"/>
    </row>
    <row r="41" spans="3:3" hidden="1">
      <c r="C41" s="48"/>
    </row>
    <row r="42" spans="3:3" hidden="1">
      <c r="C42" s="48"/>
    </row>
    <row r="43" spans="3:3" hidden="1">
      <c r="C43" s="48"/>
    </row>
    <row r="44" spans="3:3" hidden="1">
      <c r="C44" s="48"/>
    </row>
    <row r="45" spans="3:3" hidden="1">
      <c r="C45" s="48"/>
    </row>
    <row r="46" spans="3:3" hidden="1">
      <c r="C46" s="48"/>
    </row>
    <row r="47" spans="3:3" hidden="1">
      <c r="C47" s="48"/>
    </row>
    <row r="48" spans="3:3" hidden="1">
      <c r="C48" s="48"/>
    </row>
    <row r="49" spans="3:3" hidden="1">
      <c r="C49" s="48"/>
    </row>
    <row r="50" spans="3:3" hidden="1">
      <c r="C50" s="48"/>
    </row>
    <row r="51" spans="3:3" hidden="1">
      <c r="C51" s="48"/>
    </row>
    <row r="52" spans="3:3" hidden="1">
      <c r="C52" s="48"/>
    </row>
    <row r="53" spans="3:3" hidden="1">
      <c r="C53" s="48"/>
    </row>
    <row r="54" spans="3:3" hidden="1">
      <c r="C54" s="48"/>
    </row>
    <row r="55" spans="3:3" hidden="1">
      <c r="C55" s="48"/>
    </row>
    <row r="56" spans="3:3" hidden="1">
      <c r="C56" s="48"/>
    </row>
    <row r="57" spans="3:3" hidden="1">
      <c r="C57" s="48"/>
    </row>
    <row r="58" spans="3:3" hidden="1">
      <c r="C58" s="48"/>
    </row>
    <row r="59" spans="3:3" hidden="1">
      <c r="C59" s="48"/>
    </row>
    <row r="60" spans="3:3" hidden="1">
      <c r="C60" s="48"/>
    </row>
    <row r="61" spans="3:3" hidden="1">
      <c r="C61" s="48"/>
    </row>
    <row r="62" spans="3:3" hidden="1">
      <c r="C62" s="48"/>
    </row>
    <row r="63" spans="3:3" hidden="1">
      <c r="C63" s="48"/>
    </row>
    <row r="64" spans="3:3" hidden="1">
      <c r="C64" s="48"/>
    </row>
    <row r="65" spans="3:3" hidden="1">
      <c r="C65" s="48"/>
    </row>
    <row r="66" spans="3:3" hidden="1">
      <c r="C66" s="48"/>
    </row>
    <row r="67" spans="3:3" hidden="1">
      <c r="C67" s="48"/>
    </row>
    <row r="68" spans="3:3" hidden="1">
      <c r="C68" s="48"/>
    </row>
    <row r="69" spans="3:3" hidden="1">
      <c r="C69" s="48"/>
    </row>
    <row r="70" spans="3:3" hidden="1">
      <c r="C70" s="48"/>
    </row>
    <row r="71" spans="3:3" hidden="1">
      <c r="C71" s="48"/>
    </row>
    <row r="72" spans="3:3" hidden="1">
      <c r="C72" s="48"/>
    </row>
    <row r="73" spans="3:3" hidden="1">
      <c r="C73" s="48"/>
    </row>
    <row r="74" spans="3:3" hidden="1">
      <c r="C74" s="48"/>
    </row>
    <row r="75" spans="3:3" hidden="1">
      <c r="C75" s="48"/>
    </row>
    <row r="76" spans="3:3" hidden="1">
      <c r="C76" s="48"/>
    </row>
    <row r="77" spans="3:3" hidden="1">
      <c r="C77" s="48"/>
    </row>
    <row r="78" spans="3:3" hidden="1">
      <c r="C78" s="48"/>
    </row>
    <row r="79" spans="3:3" hidden="1">
      <c r="C79" s="48"/>
    </row>
    <row r="80" spans="3:3" hidden="1">
      <c r="C80" s="48"/>
    </row>
    <row r="81" spans="3:3" hidden="1">
      <c r="C81" s="48"/>
    </row>
    <row r="82" spans="3:3" hidden="1">
      <c r="C82" s="48"/>
    </row>
    <row r="83" spans="3:3" hidden="1">
      <c r="C83" s="48"/>
    </row>
    <row r="84" spans="3:3" hidden="1">
      <c r="C84" s="48"/>
    </row>
    <row r="85" spans="3:3" hidden="1">
      <c r="C85" s="48"/>
    </row>
    <row r="86" spans="3:3" hidden="1">
      <c r="C86" s="48"/>
    </row>
    <row r="87" spans="3:3" hidden="1">
      <c r="C87" s="48"/>
    </row>
    <row r="88" spans="3:3" hidden="1">
      <c r="C88" s="48"/>
    </row>
    <row r="89" spans="3:3" hidden="1">
      <c r="C89" s="48"/>
    </row>
    <row r="90" spans="3:3" hidden="1">
      <c r="C90" s="48"/>
    </row>
    <row r="91" spans="3:3" hidden="1">
      <c r="C91" s="48"/>
    </row>
    <row r="92" spans="3:3" hidden="1">
      <c r="C92" s="48"/>
    </row>
    <row r="93" spans="3:3" hidden="1">
      <c r="C93" s="48"/>
    </row>
    <row r="94" spans="3:3" hidden="1">
      <c r="C94" s="48"/>
    </row>
    <row r="95" spans="3:3" hidden="1">
      <c r="C95" s="48"/>
    </row>
    <row r="96" spans="3:3" hidden="1">
      <c r="C96" s="48"/>
    </row>
    <row r="97" spans="3:3" hidden="1">
      <c r="C97" s="48"/>
    </row>
    <row r="98" spans="3:3" hidden="1">
      <c r="C98" s="48"/>
    </row>
    <row r="99" spans="3:3" hidden="1">
      <c r="C99" s="48"/>
    </row>
    <row r="100" spans="3:3" hidden="1">
      <c r="C100" s="48"/>
    </row>
    <row r="101" spans="3:3" hidden="1">
      <c r="C101" s="48"/>
    </row>
    <row r="102" spans="3:3" hidden="1">
      <c r="C102" s="48"/>
    </row>
    <row r="103" spans="3:3" hidden="1">
      <c r="C103" s="48"/>
    </row>
    <row r="104" spans="3:3" hidden="1">
      <c r="C104" s="48"/>
    </row>
    <row r="105" spans="3:3" hidden="1">
      <c r="C105" s="48"/>
    </row>
    <row r="106" spans="3:3" hidden="1">
      <c r="C106" s="48"/>
    </row>
    <row r="107" spans="3:3" hidden="1">
      <c r="C107" s="48"/>
    </row>
    <row r="108" spans="3:3" hidden="1">
      <c r="C108" s="48"/>
    </row>
    <row r="109" spans="3:3" hidden="1">
      <c r="C109" s="48"/>
    </row>
    <row r="110" spans="3:3" hidden="1">
      <c r="C110" s="48"/>
    </row>
    <row r="111" spans="3:3" hidden="1">
      <c r="C111" s="48"/>
    </row>
    <row r="112" spans="3:3" hidden="1">
      <c r="C112" s="48"/>
    </row>
    <row r="113" spans="3:3" hidden="1">
      <c r="C113" s="48"/>
    </row>
    <row r="114" spans="3:3" hidden="1">
      <c r="C114" s="48"/>
    </row>
    <row r="115" spans="3:3" hidden="1">
      <c r="C115" s="48"/>
    </row>
    <row r="116" spans="3:3" hidden="1">
      <c r="C116" s="48"/>
    </row>
    <row r="117" spans="3:3" hidden="1">
      <c r="C117" s="48"/>
    </row>
    <row r="118" spans="3:3" hidden="1">
      <c r="C118" s="48"/>
    </row>
    <row r="119" spans="3:3" hidden="1">
      <c r="C119" s="48"/>
    </row>
    <row r="120" spans="3:3" hidden="1">
      <c r="C120" s="48"/>
    </row>
    <row r="121" spans="3:3" hidden="1">
      <c r="C121" s="48"/>
    </row>
    <row r="122" spans="3:3" hidden="1">
      <c r="C122" s="48"/>
    </row>
    <row r="123" spans="3:3" hidden="1">
      <c r="C123" s="48"/>
    </row>
    <row r="124" spans="3:3" hidden="1">
      <c r="C124" s="48"/>
    </row>
    <row r="125" spans="3:3" hidden="1">
      <c r="C125" s="48"/>
    </row>
    <row r="126" spans="3:3" hidden="1">
      <c r="C126" s="48"/>
    </row>
    <row r="127" spans="3:3" hidden="1">
      <c r="C127" s="48"/>
    </row>
    <row r="128" spans="3:3" hidden="1">
      <c r="C128" s="48"/>
    </row>
    <row r="129" spans="3:3" hidden="1">
      <c r="C129" s="48"/>
    </row>
    <row r="130" spans="3:3" hidden="1">
      <c r="C130" s="48"/>
    </row>
    <row r="131" spans="3:3" hidden="1">
      <c r="C131" s="48"/>
    </row>
    <row r="132" spans="3:3" hidden="1">
      <c r="C132" s="48"/>
    </row>
    <row r="133" spans="3:3" hidden="1">
      <c r="C133" s="48"/>
    </row>
    <row r="134" spans="3:3" hidden="1">
      <c r="C134" s="48"/>
    </row>
    <row r="135" spans="3:3" hidden="1">
      <c r="C135" s="48"/>
    </row>
    <row r="136" spans="3:3" hidden="1">
      <c r="C136" s="48"/>
    </row>
    <row r="137" spans="3:3" hidden="1">
      <c r="C137" s="48"/>
    </row>
    <row r="138" spans="3:3" hidden="1">
      <c r="C138" s="48"/>
    </row>
    <row r="139" spans="3:3" hidden="1">
      <c r="C139" s="48"/>
    </row>
    <row r="140" spans="3:3" hidden="1">
      <c r="C140" s="48"/>
    </row>
    <row r="141" spans="3:3" hidden="1">
      <c r="C141" s="48"/>
    </row>
    <row r="142" spans="3:3" hidden="1">
      <c r="C142" s="48"/>
    </row>
    <row r="143" spans="3:3" hidden="1">
      <c r="C143" s="48"/>
    </row>
    <row r="144" spans="3:3" hidden="1">
      <c r="C144" s="48"/>
    </row>
    <row r="145" spans="3:3" hidden="1">
      <c r="C145" s="48"/>
    </row>
    <row r="146" spans="3:3" hidden="1">
      <c r="C146" s="48"/>
    </row>
    <row r="147" spans="3:3" hidden="1">
      <c r="C147" s="48"/>
    </row>
    <row r="148" spans="3:3" hidden="1">
      <c r="C148" s="48"/>
    </row>
    <row r="149" spans="3:3" hidden="1">
      <c r="C149" s="48"/>
    </row>
    <row r="150" spans="3:3" hidden="1">
      <c r="C150" s="48"/>
    </row>
    <row r="151" spans="3:3" hidden="1">
      <c r="C151" s="48"/>
    </row>
    <row r="152" spans="3:3" hidden="1">
      <c r="C152" s="48"/>
    </row>
    <row r="153" spans="3:3" hidden="1">
      <c r="C153" s="48"/>
    </row>
    <row r="154" spans="3:3" hidden="1">
      <c r="C154" s="48"/>
    </row>
    <row r="155" spans="3:3" hidden="1">
      <c r="C155" s="48"/>
    </row>
    <row r="156" spans="3:3" hidden="1">
      <c r="C156" s="48"/>
    </row>
    <row r="157" spans="3:3" hidden="1">
      <c r="C157" s="48"/>
    </row>
    <row r="158" spans="3:3" hidden="1">
      <c r="C158" s="48"/>
    </row>
    <row r="159" spans="3:3" hidden="1">
      <c r="C159" s="48"/>
    </row>
    <row r="160" spans="3:3" hidden="1">
      <c r="C160" s="48"/>
    </row>
    <row r="161" spans="3:3" hidden="1">
      <c r="C161" s="48"/>
    </row>
    <row r="162" spans="3:3" hidden="1">
      <c r="C162" s="48"/>
    </row>
    <row r="163" spans="3:3" hidden="1">
      <c r="C163" s="48"/>
    </row>
    <row r="164" spans="3:3" hidden="1">
      <c r="C164" s="48"/>
    </row>
    <row r="165" spans="3:3" hidden="1">
      <c r="C165" s="48"/>
    </row>
    <row r="166" spans="3:3" hidden="1">
      <c r="C166" s="48"/>
    </row>
    <row r="167" spans="3:3" hidden="1">
      <c r="C167" s="48"/>
    </row>
    <row r="168" spans="3:3" hidden="1">
      <c r="C168" s="48"/>
    </row>
    <row r="169" spans="3:3" hidden="1">
      <c r="C169" s="48"/>
    </row>
    <row r="170" spans="3:3" hidden="1">
      <c r="C170" s="48"/>
    </row>
    <row r="171" spans="3:3" hidden="1">
      <c r="C171" s="48"/>
    </row>
    <row r="172" spans="3:3" hidden="1">
      <c r="C172" s="48"/>
    </row>
    <row r="173" spans="3:3" hidden="1">
      <c r="C173" s="48"/>
    </row>
    <row r="174" spans="3:3" hidden="1">
      <c r="C174" s="48"/>
    </row>
    <row r="175" spans="3:3" hidden="1">
      <c r="C175" s="48"/>
    </row>
    <row r="176" spans="3:3" hidden="1">
      <c r="C176" s="48"/>
    </row>
    <row r="177" spans="3:3" hidden="1">
      <c r="C177" s="48"/>
    </row>
    <row r="178" spans="3:3" hidden="1">
      <c r="C178" s="48"/>
    </row>
    <row r="179" spans="3:3" hidden="1">
      <c r="C179" s="48"/>
    </row>
    <row r="180" spans="3:3" hidden="1">
      <c r="C180" s="48"/>
    </row>
    <row r="181" spans="3:3" hidden="1">
      <c r="C181" s="48"/>
    </row>
    <row r="182" spans="3:3" hidden="1">
      <c r="C182" s="48"/>
    </row>
    <row r="183" spans="3:3" hidden="1">
      <c r="C183" s="48"/>
    </row>
    <row r="184" spans="3:3" hidden="1">
      <c r="C184" s="48"/>
    </row>
    <row r="185" spans="3:3" hidden="1">
      <c r="C185" s="48"/>
    </row>
    <row r="186" spans="3:3" hidden="1">
      <c r="C186" s="48"/>
    </row>
    <row r="187" spans="3:3" hidden="1">
      <c r="C187" s="48"/>
    </row>
    <row r="188" spans="3:3" hidden="1">
      <c r="C188" s="48"/>
    </row>
    <row r="189" spans="3:3" hidden="1">
      <c r="C189" s="48"/>
    </row>
    <row r="190" spans="3:3" hidden="1">
      <c r="C190" s="48"/>
    </row>
    <row r="191" spans="3:3" hidden="1">
      <c r="C191" s="48"/>
    </row>
    <row r="192" spans="3:3" hidden="1">
      <c r="C192" s="48"/>
    </row>
    <row r="193" spans="3:3" hidden="1">
      <c r="C193" s="48"/>
    </row>
    <row r="194" spans="3:3" hidden="1">
      <c r="C194" s="48"/>
    </row>
    <row r="195" spans="3:3" hidden="1">
      <c r="C195" s="48"/>
    </row>
    <row r="196" spans="3:3" hidden="1">
      <c r="C196" s="48"/>
    </row>
    <row r="197" spans="3:3" hidden="1">
      <c r="C197" s="48"/>
    </row>
    <row r="198" spans="3:3" hidden="1">
      <c r="C198" s="48"/>
    </row>
    <row r="199" spans="3:3" hidden="1">
      <c r="C199" s="48"/>
    </row>
    <row r="200" spans="3:3" hidden="1">
      <c r="C200" s="48"/>
    </row>
    <row r="201" spans="3:3" hidden="1">
      <c r="C201" s="48"/>
    </row>
    <row r="202" spans="3:3" hidden="1">
      <c r="C202" s="48"/>
    </row>
    <row r="203" spans="3:3" hidden="1">
      <c r="C203" s="48"/>
    </row>
    <row r="204" spans="3:3" hidden="1">
      <c r="C204" s="48"/>
    </row>
    <row r="205" spans="3:3" hidden="1">
      <c r="C205" s="48"/>
    </row>
    <row r="206" spans="3:3" hidden="1">
      <c r="C206" s="48"/>
    </row>
    <row r="207" spans="3:3" hidden="1">
      <c r="C207" s="48"/>
    </row>
    <row r="208" spans="3:3" hidden="1">
      <c r="C208" s="48"/>
    </row>
    <row r="209" spans="3:3" hidden="1">
      <c r="C209" s="48"/>
    </row>
    <row r="210" spans="3:3" hidden="1">
      <c r="C210" s="48"/>
    </row>
    <row r="211" spans="3:3" hidden="1">
      <c r="C211" s="48"/>
    </row>
    <row r="212" spans="3:3" hidden="1">
      <c r="C212" s="48"/>
    </row>
    <row r="213" spans="3:3" hidden="1">
      <c r="C213" s="48"/>
    </row>
    <row r="214" spans="3:3" hidden="1">
      <c r="C214" s="48"/>
    </row>
    <row r="215" spans="3:3" hidden="1">
      <c r="C215" s="48"/>
    </row>
    <row r="216" spans="3:3" hidden="1">
      <c r="C216" s="48"/>
    </row>
    <row r="217" spans="3:3" hidden="1">
      <c r="C217" s="48"/>
    </row>
    <row r="218" spans="3:3" hidden="1">
      <c r="C218" s="48"/>
    </row>
    <row r="219" spans="3:3" hidden="1">
      <c r="C219" s="48"/>
    </row>
    <row r="220" spans="3:3" hidden="1">
      <c r="C220" s="48"/>
    </row>
    <row r="221" spans="3:3" hidden="1">
      <c r="C221" s="48"/>
    </row>
    <row r="222" spans="3:3" hidden="1">
      <c r="C222" s="48"/>
    </row>
    <row r="223" spans="3:3" hidden="1">
      <c r="C223" s="48"/>
    </row>
    <row r="224" spans="3:3" hidden="1">
      <c r="C224" s="48"/>
    </row>
    <row r="225" spans="3:3" hidden="1">
      <c r="C225" s="48"/>
    </row>
    <row r="226" spans="3:3" hidden="1">
      <c r="C226" s="48"/>
    </row>
    <row r="227" spans="3:3" hidden="1">
      <c r="C227" s="48"/>
    </row>
    <row r="228" spans="3:3" hidden="1">
      <c r="C228" s="48"/>
    </row>
    <row r="229" spans="3:3" hidden="1">
      <c r="C229" s="48"/>
    </row>
    <row r="230" spans="3:3" hidden="1">
      <c r="C230" s="48"/>
    </row>
    <row r="231" spans="3:3" hidden="1">
      <c r="C231" s="48"/>
    </row>
    <row r="232" spans="3:3" hidden="1">
      <c r="C232" s="48"/>
    </row>
    <row r="233" spans="3:3" hidden="1">
      <c r="C233" s="48"/>
    </row>
    <row r="234" spans="3:3" hidden="1">
      <c r="C234" s="48"/>
    </row>
    <row r="235" spans="3:3" hidden="1">
      <c r="C235" s="48"/>
    </row>
    <row r="236" spans="3:3" hidden="1">
      <c r="C236" s="48"/>
    </row>
    <row r="237" spans="3:3" hidden="1">
      <c r="C237" s="48"/>
    </row>
    <row r="238" spans="3:3" hidden="1">
      <c r="C238" s="48"/>
    </row>
    <row r="239" spans="3:3" hidden="1">
      <c r="C239" s="48"/>
    </row>
    <row r="240" spans="3:3" hidden="1">
      <c r="C240" s="48"/>
    </row>
    <row r="241" spans="3:3" hidden="1">
      <c r="C241" s="48"/>
    </row>
    <row r="242" spans="3:3" hidden="1">
      <c r="C242" s="48"/>
    </row>
    <row r="243" spans="3:3" hidden="1">
      <c r="C243" s="48"/>
    </row>
    <row r="244" spans="3:3" hidden="1">
      <c r="C244" s="48"/>
    </row>
    <row r="245" spans="3:3" hidden="1">
      <c r="C245" s="48"/>
    </row>
    <row r="246" spans="3:3" hidden="1">
      <c r="C246" s="48"/>
    </row>
    <row r="247" spans="3:3" hidden="1">
      <c r="C247" s="48"/>
    </row>
    <row r="248" spans="3:3" hidden="1">
      <c r="C248" s="48"/>
    </row>
    <row r="249" spans="3:3" hidden="1">
      <c r="C249" s="48"/>
    </row>
    <row r="250" spans="3:3" hidden="1">
      <c r="C250" s="48"/>
    </row>
    <row r="251" spans="3:3" hidden="1">
      <c r="C251" s="48"/>
    </row>
    <row r="252" spans="3:3" hidden="1">
      <c r="C252" s="48"/>
    </row>
    <row r="253" spans="3:3" hidden="1">
      <c r="C253" s="48"/>
    </row>
    <row r="254" spans="3:3" hidden="1">
      <c r="C254" s="48"/>
    </row>
    <row r="255" spans="3:3" hidden="1">
      <c r="C255" s="48"/>
    </row>
    <row r="256" spans="3:3" hidden="1">
      <c r="C256" s="48"/>
    </row>
    <row r="257" spans="3:3" hidden="1">
      <c r="C257" s="48"/>
    </row>
    <row r="258" spans="3:3" hidden="1">
      <c r="C258" s="48"/>
    </row>
    <row r="259" spans="3:3" hidden="1">
      <c r="C259" s="48"/>
    </row>
    <row r="260" spans="3:3" hidden="1">
      <c r="C260" s="48"/>
    </row>
    <row r="261" spans="3:3" hidden="1">
      <c r="C261" s="48"/>
    </row>
    <row r="262" spans="3:3" hidden="1">
      <c r="C262" s="48"/>
    </row>
    <row r="263" spans="3:3" hidden="1">
      <c r="C263" s="48"/>
    </row>
    <row r="264" spans="3:3" hidden="1">
      <c r="C264" s="48"/>
    </row>
    <row r="265" spans="3:3" hidden="1">
      <c r="C265" s="48"/>
    </row>
    <row r="266" spans="3:3" hidden="1">
      <c r="C266" s="48"/>
    </row>
    <row r="267" spans="3:3" hidden="1">
      <c r="C267" s="48"/>
    </row>
    <row r="268" spans="3:3" hidden="1">
      <c r="C268" s="48"/>
    </row>
    <row r="269" spans="3:3" hidden="1">
      <c r="C269" s="48"/>
    </row>
    <row r="270" spans="3:3" hidden="1">
      <c r="C270" s="48"/>
    </row>
    <row r="271" spans="3:3" hidden="1">
      <c r="C271" s="48"/>
    </row>
    <row r="272" spans="3:3" hidden="1">
      <c r="C272" s="48"/>
    </row>
    <row r="273" spans="3:3" hidden="1">
      <c r="C273" s="48"/>
    </row>
    <row r="274" spans="3:3" hidden="1">
      <c r="C274" s="48"/>
    </row>
    <row r="275" spans="3:3" hidden="1">
      <c r="C275" s="48"/>
    </row>
    <row r="276" spans="3:3" hidden="1">
      <c r="C276" s="48"/>
    </row>
    <row r="277" spans="3:3" hidden="1">
      <c r="C277" s="48"/>
    </row>
    <row r="278" spans="3:3" hidden="1">
      <c r="C278" s="48"/>
    </row>
    <row r="279" spans="3:3" hidden="1">
      <c r="C279" s="48"/>
    </row>
    <row r="280" spans="3:3" hidden="1">
      <c r="C280" s="48"/>
    </row>
    <row r="281" spans="3:3" hidden="1">
      <c r="C281" s="48"/>
    </row>
    <row r="282" spans="3:3" hidden="1">
      <c r="C282" s="48"/>
    </row>
    <row r="283" spans="3:3" hidden="1">
      <c r="C283" s="48"/>
    </row>
    <row r="284" spans="3:3" hidden="1">
      <c r="C284" s="48"/>
    </row>
    <row r="285" spans="3:3" hidden="1">
      <c r="C285" s="48"/>
    </row>
    <row r="286" spans="3:3" hidden="1">
      <c r="C286" s="48"/>
    </row>
    <row r="287" spans="3:3" hidden="1">
      <c r="C287" s="48"/>
    </row>
    <row r="288" spans="3:3" hidden="1">
      <c r="C288" s="48"/>
    </row>
    <row r="289" spans="3:3" hidden="1">
      <c r="C289" s="48"/>
    </row>
    <row r="290" spans="3:3" hidden="1">
      <c r="C290" s="48"/>
    </row>
    <row r="291" spans="3:3" hidden="1">
      <c r="C291" s="48"/>
    </row>
    <row r="292" spans="3:3" hidden="1">
      <c r="C292" s="48"/>
    </row>
    <row r="293" spans="3:3" hidden="1">
      <c r="C293" s="48"/>
    </row>
    <row r="294" spans="3:3" hidden="1">
      <c r="C294" s="48"/>
    </row>
    <row r="295" spans="3:3" hidden="1">
      <c r="C295" s="48"/>
    </row>
    <row r="296" spans="3:3" hidden="1">
      <c r="C296" s="48"/>
    </row>
    <row r="297" spans="3:3" hidden="1">
      <c r="C297" s="48"/>
    </row>
    <row r="298" spans="3:3" hidden="1">
      <c r="C298" s="48"/>
    </row>
    <row r="299" spans="3:3" hidden="1">
      <c r="C299" s="48"/>
    </row>
    <row r="300" spans="3:3" hidden="1">
      <c r="C300" s="48"/>
    </row>
    <row r="301" spans="3:3" hidden="1">
      <c r="C301" s="48"/>
    </row>
    <row r="302" spans="3:3" hidden="1">
      <c r="C302" s="48"/>
    </row>
    <row r="303" spans="3:3" hidden="1">
      <c r="C303" s="48"/>
    </row>
    <row r="304" spans="3:3" hidden="1">
      <c r="C304" s="48"/>
    </row>
    <row r="305" spans="3:3" hidden="1">
      <c r="C305" s="48"/>
    </row>
    <row r="306" spans="3:3" hidden="1">
      <c r="C306" s="48"/>
    </row>
    <row r="307" spans="3:3" hidden="1">
      <c r="C307" s="48"/>
    </row>
    <row r="308" spans="3:3" hidden="1">
      <c r="C308" s="48"/>
    </row>
    <row r="309" spans="3:3" hidden="1">
      <c r="C309" s="48"/>
    </row>
    <row r="310" spans="3:3" hidden="1">
      <c r="C310" s="48"/>
    </row>
    <row r="311" spans="3:3" hidden="1">
      <c r="C311" s="48"/>
    </row>
    <row r="312" spans="3:3" hidden="1">
      <c r="C312" s="48"/>
    </row>
    <row r="313" spans="3:3" hidden="1">
      <c r="C313" s="48"/>
    </row>
    <row r="314" spans="3:3" hidden="1">
      <c r="C314" s="48"/>
    </row>
    <row r="315" spans="3:3" hidden="1">
      <c r="C315" s="48"/>
    </row>
    <row r="316" spans="3:3" hidden="1">
      <c r="C316" s="48"/>
    </row>
    <row r="317" spans="3:3" hidden="1">
      <c r="C317" s="48"/>
    </row>
    <row r="318" spans="3:3" hidden="1">
      <c r="C318" s="48"/>
    </row>
    <row r="319" spans="3:3" hidden="1">
      <c r="C319" s="48"/>
    </row>
    <row r="320" spans="3:3" hidden="1">
      <c r="C320" s="48"/>
    </row>
    <row r="321" spans="3:3" hidden="1">
      <c r="C321" s="48"/>
    </row>
    <row r="322" spans="3:3" hidden="1">
      <c r="C322" s="48"/>
    </row>
    <row r="323" spans="3:3" hidden="1">
      <c r="C323" s="48"/>
    </row>
    <row r="324" spans="3:3" hidden="1">
      <c r="C324" s="48"/>
    </row>
    <row r="325" spans="3:3" hidden="1">
      <c r="C325" s="48"/>
    </row>
    <row r="326" spans="3:3" hidden="1">
      <c r="C326" s="48"/>
    </row>
    <row r="327" spans="3:3" hidden="1">
      <c r="C327" s="48"/>
    </row>
    <row r="328" spans="3:3" hidden="1">
      <c r="C328" s="48"/>
    </row>
    <row r="329" spans="3:3" hidden="1">
      <c r="C329" s="48"/>
    </row>
    <row r="330" spans="3:3" hidden="1">
      <c r="C330" s="48"/>
    </row>
    <row r="331" spans="3:3" hidden="1">
      <c r="C331" s="48"/>
    </row>
    <row r="332" spans="3:3" hidden="1">
      <c r="C332" s="48"/>
    </row>
    <row r="333" spans="3:3" hidden="1">
      <c r="C333" s="48"/>
    </row>
    <row r="334" spans="3:3" hidden="1">
      <c r="C334" s="48"/>
    </row>
    <row r="335" spans="3:3" hidden="1">
      <c r="C335" s="48"/>
    </row>
    <row r="336" spans="3:3" hidden="1">
      <c r="C336" s="48"/>
    </row>
    <row r="337" spans="3:3" hidden="1">
      <c r="C337" s="48"/>
    </row>
    <row r="338" spans="3:3" hidden="1">
      <c r="C338" s="48"/>
    </row>
    <row r="339" spans="3:3" hidden="1">
      <c r="C339" s="48"/>
    </row>
    <row r="340" spans="3:3" hidden="1">
      <c r="C340" s="48"/>
    </row>
    <row r="341" spans="3:3" hidden="1">
      <c r="C341" s="48"/>
    </row>
    <row r="342" spans="3:3" hidden="1">
      <c r="C342" s="48"/>
    </row>
    <row r="343" spans="3:3" hidden="1">
      <c r="C343" s="48"/>
    </row>
    <row r="344" spans="3:3" hidden="1">
      <c r="C344" s="48"/>
    </row>
    <row r="345" spans="3:3" hidden="1">
      <c r="C345" s="48"/>
    </row>
    <row r="346" spans="3:3" hidden="1">
      <c r="C346" s="48"/>
    </row>
    <row r="347" spans="3:3" hidden="1">
      <c r="C347" s="48"/>
    </row>
    <row r="348" spans="3:3" hidden="1">
      <c r="C348" s="48"/>
    </row>
    <row r="349" spans="3:3" hidden="1">
      <c r="C349" s="48"/>
    </row>
    <row r="350" spans="3:3" hidden="1">
      <c r="C350" s="48"/>
    </row>
    <row r="351" spans="3:3" hidden="1">
      <c r="C351" s="48"/>
    </row>
    <row r="352" spans="3:3" hidden="1">
      <c r="C352" s="48"/>
    </row>
    <row r="353" spans="3:3" hidden="1">
      <c r="C353" s="48"/>
    </row>
    <row r="354" spans="3:3" hidden="1">
      <c r="C354" s="48"/>
    </row>
    <row r="355" spans="3:3" hidden="1">
      <c r="C355" s="48"/>
    </row>
    <row r="356" spans="3:3" hidden="1">
      <c r="C356" s="48"/>
    </row>
    <row r="357" spans="3:3" hidden="1">
      <c r="C357" s="48"/>
    </row>
    <row r="358" spans="3:3" hidden="1">
      <c r="C358" s="48"/>
    </row>
    <row r="359" spans="3:3" hidden="1">
      <c r="C359" s="48"/>
    </row>
    <row r="360" spans="3:3" hidden="1">
      <c r="C360" s="48"/>
    </row>
    <row r="361" spans="3:3" hidden="1">
      <c r="C361" s="48"/>
    </row>
    <row r="362" spans="3:3" hidden="1">
      <c r="C362" s="48"/>
    </row>
    <row r="363" spans="3:3" hidden="1">
      <c r="C363" s="48"/>
    </row>
    <row r="364" spans="3:3" hidden="1">
      <c r="C364" s="48"/>
    </row>
    <row r="365" spans="3:3" hidden="1">
      <c r="C365" s="48"/>
    </row>
    <row r="366" spans="3:3" hidden="1">
      <c r="C366" s="48"/>
    </row>
    <row r="367" spans="3:3" hidden="1">
      <c r="C367" s="48"/>
    </row>
    <row r="368" spans="3:3" hidden="1">
      <c r="C368" s="48"/>
    </row>
    <row r="369" spans="3:3" hidden="1">
      <c r="C369" s="48"/>
    </row>
    <row r="370" spans="3:3" hidden="1">
      <c r="C370" s="48"/>
    </row>
    <row r="371" spans="3:3" hidden="1">
      <c r="C371" s="48"/>
    </row>
    <row r="372" spans="3:3" hidden="1">
      <c r="C372" s="48"/>
    </row>
    <row r="373" spans="3:3" hidden="1">
      <c r="C373" s="48"/>
    </row>
    <row r="374" spans="3:3" hidden="1">
      <c r="C374" s="48"/>
    </row>
    <row r="375" spans="3:3" hidden="1">
      <c r="C375" s="48"/>
    </row>
    <row r="376" spans="3:3" hidden="1">
      <c r="C376" s="48"/>
    </row>
    <row r="377" spans="3:3" hidden="1">
      <c r="C377" s="48"/>
    </row>
    <row r="378" spans="3:3" hidden="1">
      <c r="C378" s="48"/>
    </row>
    <row r="379" spans="3:3" hidden="1">
      <c r="C379" s="48"/>
    </row>
    <row r="380" spans="3:3" hidden="1">
      <c r="C380" s="48"/>
    </row>
    <row r="381" spans="3:3" hidden="1">
      <c r="C381" s="48"/>
    </row>
    <row r="382" spans="3:3" hidden="1">
      <c r="C382" s="48"/>
    </row>
    <row r="383" spans="3:3" hidden="1">
      <c r="C383" s="48"/>
    </row>
    <row r="384" spans="3:3" hidden="1">
      <c r="C384" s="48"/>
    </row>
    <row r="385" spans="3:3" hidden="1">
      <c r="C385" s="48"/>
    </row>
    <row r="386" spans="3:3" hidden="1">
      <c r="C386" s="48"/>
    </row>
    <row r="387" spans="3:3" hidden="1">
      <c r="C387" s="48"/>
    </row>
    <row r="388" spans="3:3" hidden="1">
      <c r="C388" s="48"/>
    </row>
    <row r="389" spans="3:3" hidden="1">
      <c r="C389" s="48"/>
    </row>
    <row r="390" spans="3:3" hidden="1">
      <c r="C390" s="48"/>
    </row>
    <row r="391" spans="3:3" hidden="1">
      <c r="C391" s="48"/>
    </row>
    <row r="392" spans="3:3" hidden="1">
      <c r="C392" s="48"/>
    </row>
    <row r="393" spans="3:3" hidden="1">
      <c r="C393" s="48"/>
    </row>
    <row r="394" spans="3:3" hidden="1">
      <c r="C394" s="48"/>
    </row>
    <row r="395" spans="3:3" hidden="1">
      <c r="C395" s="48"/>
    </row>
    <row r="396" spans="3:3" hidden="1">
      <c r="C396" s="48"/>
    </row>
    <row r="397" spans="3:3" hidden="1">
      <c r="C397" s="48"/>
    </row>
    <row r="398" spans="3:3" hidden="1">
      <c r="C398" s="48"/>
    </row>
    <row r="399" spans="3:3" hidden="1">
      <c r="C399" s="48"/>
    </row>
    <row r="400" spans="3:3" hidden="1">
      <c r="C400" s="48"/>
    </row>
    <row r="401" spans="3:3" hidden="1">
      <c r="C401" s="48"/>
    </row>
    <row r="402" spans="3:3" hidden="1">
      <c r="C402" s="48"/>
    </row>
    <row r="403" spans="3:3" hidden="1">
      <c r="C403" s="48"/>
    </row>
    <row r="404" spans="3:3" hidden="1">
      <c r="C404" s="48"/>
    </row>
    <row r="405" spans="3:3" hidden="1">
      <c r="C405" s="48"/>
    </row>
    <row r="406" spans="3:3" hidden="1">
      <c r="C406" s="48"/>
    </row>
    <row r="407" spans="3:3" hidden="1">
      <c r="C407" s="48"/>
    </row>
    <row r="408" spans="3:3" hidden="1">
      <c r="C408" s="48"/>
    </row>
    <row r="409" spans="3:3" hidden="1">
      <c r="C409" s="48"/>
    </row>
    <row r="410" spans="3:3" hidden="1">
      <c r="C410" s="48"/>
    </row>
    <row r="411" spans="3:3" hidden="1">
      <c r="C411" s="48"/>
    </row>
    <row r="412" spans="3:3" hidden="1">
      <c r="C412" s="48"/>
    </row>
    <row r="413" spans="3:3" hidden="1">
      <c r="C413" s="48"/>
    </row>
    <row r="414" spans="3:3" hidden="1">
      <c r="C414" s="48"/>
    </row>
    <row r="415" spans="3:3" hidden="1">
      <c r="C415" s="48"/>
    </row>
    <row r="416" spans="3:3" hidden="1">
      <c r="C416" s="48"/>
    </row>
    <row r="417" spans="3:3" hidden="1">
      <c r="C417" s="48"/>
    </row>
    <row r="418" spans="3:3" hidden="1">
      <c r="C418" s="48"/>
    </row>
    <row r="419" spans="3:3" hidden="1">
      <c r="C419" s="48"/>
    </row>
    <row r="420" spans="3:3" hidden="1">
      <c r="C420" s="48"/>
    </row>
    <row r="421" spans="3:3" hidden="1">
      <c r="C421" s="48"/>
    </row>
    <row r="422" spans="3:3" hidden="1">
      <c r="C422" s="48"/>
    </row>
    <row r="423" spans="3:3" hidden="1">
      <c r="C423" s="48"/>
    </row>
    <row r="424" spans="3:3" hidden="1">
      <c r="C424" s="48"/>
    </row>
    <row r="425" spans="3:3" hidden="1">
      <c r="C425" s="48"/>
    </row>
    <row r="426" spans="3:3" hidden="1">
      <c r="C426" s="48"/>
    </row>
    <row r="427" spans="3:3" hidden="1">
      <c r="C427" s="48"/>
    </row>
    <row r="428" spans="3:3" hidden="1">
      <c r="C428" s="48"/>
    </row>
    <row r="429" spans="3:3" hidden="1">
      <c r="C429" s="48"/>
    </row>
    <row r="430" spans="3:3" hidden="1">
      <c r="C430" s="48"/>
    </row>
    <row r="431" spans="3:3" hidden="1">
      <c r="C431" s="48"/>
    </row>
    <row r="432" spans="3:3" hidden="1">
      <c r="C432" s="48"/>
    </row>
    <row r="433" spans="3:3" hidden="1">
      <c r="C433" s="48"/>
    </row>
    <row r="434" spans="3:3" hidden="1">
      <c r="C434" s="48"/>
    </row>
    <row r="435" spans="3:3" hidden="1">
      <c r="C435" s="48"/>
    </row>
    <row r="436" spans="3:3" hidden="1">
      <c r="C436" s="48"/>
    </row>
    <row r="437" spans="3:3" hidden="1">
      <c r="C437" s="48"/>
    </row>
    <row r="438" spans="3:3" hidden="1">
      <c r="C438" s="48"/>
    </row>
    <row r="439" spans="3:3" hidden="1">
      <c r="C439" s="48"/>
    </row>
    <row r="440" spans="3:3" hidden="1">
      <c r="C440" s="48"/>
    </row>
    <row r="441" spans="3:3" hidden="1">
      <c r="C441" s="48"/>
    </row>
    <row r="442" spans="3:3" hidden="1">
      <c r="C442" s="48"/>
    </row>
    <row r="443" spans="3:3" hidden="1">
      <c r="C443" s="48"/>
    </row>
    <row r="444" spans="3:3" hidden="1">
      <c r="C444" s="48"/>
    </row>
    <row r="445" spans="3:3" hidden="1">
      <c r="C445" s="48"/>
    </row>
    <row r="446" spans="3:3" hidden="1">
      <c r="C446" s="48"/>
    </row>
    <row r="447" spans="3:3" hidden="1">
      <c r="C447" s="48"/>
    </row>
    <row r="448" spans="3:3" hidden="1">
      <c r="C448" s="48"/>
    </row>
    <row r="449" spans="3:3" hidden="1">
      <c r="C449" s="48"/>
    </row>
    <row r="450" spans="3:3" hidden="1">
      <c r="C450" s="48"/>
    </row>
    <row r="451" spans="3:3" hidden="1">
      <c r="C451" s="48"/>
    </row>
    <row r="452" spans="3:3" hidden="1">
      <c r="C452" s="48"/>
    </row>
    <row r="453" spans="3:3" hidden="1">
      <c r="C453" s="48"/>
    </row>
    <row r="454" spans="3:3" hidden="1">
      <c r="C454" s="48"/>
    </row>
    <row r="455" spans="3:3" hidden="1">
      <c r="C455" s="48"/>
    </row>
    <row r="456" spans="3:3" hidden="1">
      <c r="C456" s="48"/>
    </row>
    <row r="457" spans="3:3" hidden="1">
      <c r="C457" s="48"/>
    </row>
    <row r="458" spans="3:3" hidden="1">
      <c r="C458" s="48"/>
    </row>
    <row r="459" spans="3:3" hidden="1">
      <c r="C459" s="48"/>
    </row>
    <row r="460" spans="3:3" hidden="1">
      <c r="C460" s="48"/>
    </row>
    <row r="461" spans="3:3" hidden="1">
      <c r="C461" s="48"/>
    </row>
    <row r="462" spans="3:3" hidden="1">
      <c r="C462" s="48"/>
    </row>
    <row r="463" spans="3:3" hidden="1">
      <c r="C463" s="48"/>
    </row>
    <row r="464" spans="3:3" hidden="1">
      <c r="C464" s="48"/>
    </row>
    <row r="465" spans="3:3" hidden="1">
      <c r="C465" s="48"/>
    </row>
    <row r="466" spans="3:3" hidden="1">
      <c r="C466" s="48"/>
    </row>
    <row r="467" spans="3:3" hidden="1">
      <c r="C467" s="48"/>
    </row>
    <row r="468" spans="3:3" hidden="1">
      <c r="C468" s="48"/>
    </row>
    <row r="469" spans="3:3" hidden="1">
      <c r="C469" s="48"/>
    </row>
    <row r="470" spans="3:3" hidden="1">
      <c r="C470" s="48"/>
    </row>
    <row r="471" spans="3:3" hidden="1">
      <c r="C471" s="48"/>
    </row>
    <row r="472" spans="3:3" hidden="1">
      <c r="C472" s="48"/>
    </row>
    <row r="473" spans="3:3" hidden="1">
      <c r="C473" s="48"/>
    </row>
    <row r="474" spans="3:3" hidden="1">
      <c r="C474" s="48"/>
    </row>
    <row r="475" spans="3:3" hidden="1">
      <c r="C475" s="48"/>
    </row>
    <row r="476" spans="3:3" hidden="1">
      <c r="C476" s="48"/>
    </row>
    <row r="477" spans="3:3" hidden="1">
      <c r="C477" s="48"/>
    </row>
    <row r="478" spans="3:3" hidden="1">
      <c r="C478" s="48"/>
    </row>
    <row r="479" spans="3:3" hidden="1">
      <c r="C479" s="48"/>
    </row>
    <row r="480" spans="3:3" hidden="1">
      <c r="C480" s="48"/>
    </row>
    <row r="481" spans="3:3" hidden="1">
      <c r="C481" s="48"/>
    </row>
    <row r="482" spans="3:3" hidden="1">
      <c r="C482" s="48"/>
    </row>
    <row r="483" spans="3:3" hidden="1">
      <c r="C483" s="48"/>
    </row>
    <row r="484" spans="3:3" hidden="1">
      <c r="C484" s="48"/>
    </row>
    <row r="485" spans="3:3" hidden="1">
      <c r="C485" s="48"/>
    </row>
    <row r="486" spans="3:3" hidden="1">
      <c r="C486" s="48"/>
    </row>
    <row r="487" spans="3:3" hidden="1">
      <c r="C487" s="48"/>
    </row>
    <row r="488" spans="3:3" hidden="1">
      <c r="C488" s="48"/>
    </row>
    <row r="489" spans="3:3" hidden="1">
      <c r="C489" s="48"/>
    </row>
    <row r="490" spans="3:3" hidden="1">
      <c r="C490" s="48"/>
    </row>
    <row r="491" spans="3:3" hidden="1">
      <c r="C491" s="48"/>
    </row>
    <row r="492" spans="3:3" hidden="1">
      <c r="C492" s="48"/>
    </row>
    <row r="493" spans="3:3" hidden="1">
      <c r="C493" s="48"/>
    </row>
    <row r="494" spans="3:3" hidden="1">
      <c r="C494" s="48"/>
    </row>
    <row r="495" spans="3:3" hidden="1">
      <c r="C495" s="48"/>
    </row>
    <row r="496" spans="3:3" hidden="1">
      <c r="C496" s="48"/>
    </row>
    <row r="497" spans="3:3" hidden="1">
      <c r="C497" s="48"/>
    </row>
    <row r="498" spans="3:3" hidden="1">
      <c r="C498" s="48"/>
    </row>
    <row r="499" spans="3:3" hidden="1">
      <c r="C499" s="48"/>
    </row>
    <row r="500" spans="3:3" hidden="1">
      <c r="C500" s="48"/>
    </row>
    <row r="501" spans="3:3" hidden="1">
      <c r="C501" s="48"/>
    </row>
    <row r="502" spans="3:3" hidden="1">
      <c r="C502" s="48"/>
    </row>
    <row r="503" spans="3:3" hidden="1">
      <c r="C503" s="48"/>
    </row>
    <row r="504" spans="3:3" hidden="1">
      <c r="C504" s="48"/>
    </row>
    <row r="505" spans="3:3" hidden="1">
      <c r="C505" s="48"/>
    </row>
    <row r="506" spans="3:3" hidden="1">
      <c r="C506" s="48"/>
    </row>
    <row r="507" spans="3:3" hidden="1">
      <c r="C507" s="48"/>
    </row>
    <row r="508" spans="3:3" hidden="1">
      <c r="C508" s="48"/>
    </row>
    <row r="509" spans="3:3" hidden="1">
      <c r="C509" s="48"/>
    </row>
    <row r="510" spans="3:3" hidden="1">
      <c r="C510" s="48"/>
    </row>
    <row r="511" spans="3:3" hidden="1">
      <c r="C511" s="48"/>
    </row>
    <row r="512" spans="3:3" hidden="1">
      <c r="C512" s="48"/>
    </row>
    <row r="513" spans="3:3" hidden="1">
      <c r="C513" s="48"/>
    </row>
    <row r="514" spans="3:3" hidden="1">
      <c r="C514" s="48"/>
    </row>
    <row r="515" spans="3:3" hidden="1">
      <c r="C515" s="48"/>
    </row>
    <row r="516" spans="3:3" hidden="1">
      <c r="C516" s="48"/>
    </row>
    <row r="517" spans="3:3" hidden="1">
      <c r="C517" s="48"/>
    </row>
    <row r="518" spans="3:3" hidden="1">
      <c r="C518" s="48"/>
    </row>
    <row r="519" spans="3:3" hidden="1">
      <c r="C519" s="48"/>
    </row>
    <row r="520" spans="3:3" hidden="1">
      <c r="C520" s="48"/>
    </row>
    <row r="521" spans="3:3" hidden="1">
      <c r="C521" s="48"/>
    </row>
    <row r="522" spans="3:3" hidden="1">
      <c r="C522" s="48"/>
    </row>
    <row r="523" spans="3:3" hidden="1">
      <c r="C523" s="48"/>
    </row>
    <row r="524" spans="3:3" hidden="1">
      <c r="C524" s="48"/>
    </row>
    <row r="525" spans="3:3" hidden="1">
      <c r="C525" s="48"/>
    </row>
    <row r="526" spans="3:3" hidden="1">
      <c r="C526" s="48"/>
    </row>
    <row r="527" spans="3:3" hidden="1">
      <c r="C527" s="48"/>
    </row>
    <row r="528" spans="3:3" hidden="1">
      <c r="C528" s="48"/>
    </row>
    <row r="529" spans="3:3" hidden="1">
      <c r="C529" s="48"/>
    </row>
    <row r="530" spans="3:3" hidden="1">
      <c r="C530" s="48"/>
    </row>
    <row r="531" spans="3:3" hidden="1">
      <c r="C531" s="48"/>
    </row>
    <row r="532" spans="3:3" hidden="1">
      <c r="C532" s="48"/>
    </row>
    <row r="533" spans="3:3" hidden="1">
      <c r="C533" s="48"/>
    </row>
    <row r="534" spans="3:3" hidden="1">
      <c r="C534" s="48"/>
    </row>
    <row r="535" spans="3:3" hidden="1">
      <c r="C535" s="48"/>
    </row>
    <row r="536" spans="3:3" hidden="1">
      <c r="C536" s="48"/>
    </row>
    <row r="537" spans="3:3" hidden="1">
      <c r="C537" s="48"/>
    </row>
    <row r="538" spans="3:3" hidden="1">
      <c r="C538" s="48"/>
    </row>
    <row r="539" spans="3:3" hidden="1">
      <c r="C539" s="48"/>
    </row>
    <row r="540" spans="3:3" hidden="1">
      <c r="C540" s="48"/>
    </row>
    <row r="541" spans="3:3" hidden="1">
      <c r="C541" s="48"/>
    </row>
    <row r="542" spans="3:3" hidden="1">
      <c r="C542" s="48"/>
    </row>
    <row r="543" spans="3:3" hidden="1">
      <c r="C543" s="48"/>
    </row>
    <row r="544" spans="3:3" hidden="1">
      <c r="C544" s="48"/>
    </row>
    <row r="545" spans="3:3" hidden="1">
      <c r="C545" s="48"/>
    </row>
    <row r="546" spans="3:3" hidden="1">
      <c r="C546" s="48"/>
    </row>
    <row r="547" spans="3:3" hidden="1">
      <c r="C547" s="48"/>
    </row>
    <row r="548" spans="3:3" hidden="1">
      <c r="C548" s="48"/>
    </row>
    <row r="549" spans="3:3" hidden="1">
      <c r="C549" s="48"/>
    </row>
    <row r="550" spans="3:3" hidden="1">
      <c r="C550" s="48"/>
    </row>
    <row r="551" spans="3:3" hidden="1">
      <c r="C551" s="48"/>
    </row>
    <row r="552" spans="3:3" hidden="1">
      <c r="C552" s="48"/>
    </row>
    <row r="553" spans="3:3" hidden="1">
      <c r="C553" s="48"/>
    </row>
    <row r="554" spans="3:3" hidden="1">
      <c r="C554" s="48"/>
    </row>
    <row r="555" spans="3:3" hidden="1">
      <c r="C555" s="48"/>
    </row>
    <row r="556" spans="3:3" hidden="1">
      <c r="C556" s="48"/>
    </row>
    <row r="557" spans="3:3" hidden="1">
      <c r="C557" s="48"/>
    </row>
    <row r="558" spans="3:3" hidden="1">
      <c r="C558" s="48"/>
    </row>
    <row r="559" spans="3:3" hidden="1">
      <c r="C559" s="48"/>
    </row>
    <row r="560" spans="3:3" hidden="1">
      <c r="C560" s="48"/>
    </row>
    <row r="561" spans="3:3" hidden="1">
      <c r="C561" s="48"/>
    </row>
    <row r="562" spans="3:3" hidden="1">
      <c r="C562" s="48"/>
    </row>
    <row r="563" spans="3:3" hidden="1">
      <c r="C563" s="48"/>
    </row>
    <row r="564" spans="3:3" hidden="1">
      <c r="C564" s="48"/>
    </row>
    <row r="565" spans="3:3" hidden="1">
      <c r="C565" s="48"/>
    </row>
    <row r="566" spans="3:3" hidden="1">
      <c r="C566" s="48"/>
    </row>
    <row r="567" spans="3:3" hidden="1">
      <c r="C567" s="48"/>
    </row>
    <row r="568" spans="3:3" hidden="1">
      <c r="C568" s="48"/>
    </row>
    <row r="569" spans="3:3" hidden="1">
      <c r="C569" s="48"/>
    </row>
    <row r="570" spans="3:3" hidden="1">
      <c r="C570" s="48"/>
    </row>
    <row r="571" spans="3:3" hidden="1">
      <c r="C571" s="48"/>
    </row>
    <row r="572" spans="3:3" hidden="1">
      <c r="C572" s="48"/>
    </row>
    <row r="573" spans="3:3" hidden="1">
      <c r="C573" s="48"/>
    </row>
    <row r="574" spans="3:3" hidden="1">
      <c r="C574" s="48"/>
    </row>
    <row r="575" spans="3:3" hidden="1">
      <c r="C575" s="48"/>
    </row>
    <row r="576" spans="3:3" hidden="1">
      <c r="C576" s="48"/>
    </row>
    <row r="577" spans="3:3" hidden="1">
      <c r="C577" s="48"/>
    </row>
    <row r="578" spans="3:3" hidden="1">
      <c r="C578" s="48"/>
    </row>
    <row r="579" spans="3:3" hidden="1">
      <c r="C579" s="48"/>
    </row>
    <row r="580" spans="3:3" hidden="1">
      <c r="C580" s="48"/>
    </row>
    <row r="581" spans="3:3" hidden="1">
      <c r="C581" s="48"/>
    </row>
    <row r="582" spans="3:3" hidden="1">
      <c r="C582" s="48"/>
    </row>
    <row r="583" spans="3:3" hidden="1">
      <c r="C583" s="48"/>
    </row>
    <row r="584" spans="3:3" hidden="1">
      <c r="C584" s="48"/>
    </row>
    <row r="585" spans="3:3" hidden="1">
      <c r="C585" s="48"/>
    </row>
    <row r="586" spans="3:3" hidden="1">
      <c r="C586" s="48"/>
    </row>
    <row r="587" spans="3:3" hidden="1">
      <c r="C587" s="48"/>
    </row>
    <row r="588" spans="3:3" hidden="1">
      <c r="C588" s="48"/>
    </row>
    <row r="589" spans="3:3" hidden="1">
      <c r="C589" s="48"/>
    </row>
    <row r="590" spans="3:3" hidden="1">
      <c r="C590" s="48"/>
    </row>
    <row r="591" spans="3:3" hidden="1">
      <c r="C591" s="48"/>
    </row>
    <row r="592" spans="3:3" hidden="1">
      <c r="C592" s="48"/>
    </row>
    <row r="593" spans="3:3" hidden="1">
      <c r="C593" s="48"/>
    </row>
    <row r="594" spans="3:3" hidden="1">
      <c r="C594" s="48"/>
    </row>
    <row r="595" spans="3:3" hidden="1">
      <c r="C595" s="48"/>
    </row>
    <row r="596" spans="3:3" hidden="1">
      <c r="C596" s="48"/>
    </row>
    <row r="597" spans="3:3" hidden="1">
      <c r="C597" s="48"/>
    </row>
    <row r="598" spans="3:3" hidden="1">
      <c r="C598" s="48"/>
    </row>
    <row r="599" spans="3:3" hidden="1">
      <c r="C599" s="48"/>
    </row>
    <row r="600" spans="3:3" hidden="1">
      <c r="C600" s="48"/>
    </row>
    <row r="601" spans="3:3" hidden="1">
      <c r="C601" s="48"/>
    </row>
    <row r="602" spans="3:3" hidden="1">
      <c r="C602" s="48"/>
    </row>
    <row r="603" spans="3:3" hidden="1">
      <c r="C603" s="48"/>
    </row>
    <row r="604" spans="3:3" hidden="1">
      <c r="C604" s="48"/>
    </row>
    <row r="605" spans="3:3" hidden="1">
      <c r="C605" s="48"/>
    </row>
    <row r="606" spans="3:3" hidden="1">
      <c r="C606" s="48"/>
    </row>
    <row r="607" spans="3:3" hidden="1">
      <c r="C607" s="48"/>
    </row>
    <row r="608" spans="3:3" hidden="1">
      <c r="C608" s="48"/>
    </row>
    <row r="609" spans="3:3" hidden="1">
      <c r="C609" s="48"/>
    </row>
    <row r="610" spans="3:3" hidden="1">
      <c r="C610" s="48"/>
    </row>
    <row r="611" spans="3:3" hidden="1">
      <c r="C611" s="48"/>
    </row>
    <row r="612" spans="3:3" hidden="1">
      <c r="C612" s="48"/>
    </row>
    <row r="613" spans="3:3" hidden="1">
      <c r="C613" s="48"/>
    </row>
    <row r="614" spans="3:3" hidden="1">
      <c r="C614" s="48"/>
    </row>
    <row r="615" spans="3:3" hidden="1">
      <c r="C615" s="48"/>
    </row>
    <row r="616" spans="3:3" hidden="1">
      <c r="C616" s="48"/>
    </row>
    <row r="617" spans="3:3" hidden="1">
      <c r="C617" s="48"/>
    </row>
    <row r="618" spans="3:3" hidden="1">
      <c r="C618" s="48"/>
    </row>
    <row r="619" spans="3:3" hidden="1">
      <c r="C619" s="48"/>
    </row>
    <row r="620" spans="3:3" hidden="1">
      <c r="C620" s="48"/>
    </row>
    <row r="621" spans="3:3" hidden="1">
      <c r="C621" s="48"/>
    </row>
    <row r="622" spans="3:3" hidden="1">
      <c r="C622" s="48"/>
    </row>
    <row r="623" spans="3:3" hidden="1">
      <c r="C623" s="48"/>
    </row>
    <row r="624" spans="3:3" hidden="1">
      <c r="C624" s="48"/>
    </row>
    <row r="625" spans="3:3" hidden="1">
      <c r="C625" s="48"/>
    </row>
    <row r="626" spans="3:3" hidden="1">
      <c r="C626" s="48"/>
    </row>
    <row r="627" spans="3:3" hidden="1">
      <c r="C627" s="48"/>
    </row>
    <row r="628" spans="3:3" hidden="1">
      <c r="C628" s="48"/>
    </row>
    <row r="629" spans="3:3" hidden="1">
      <c r="C629" s="48"/>
    </row>
    <row r="630" spans="3:3" hidden="1">
      <c r="C630" s="48"/>
    </row>
    <row r="631" spans="3:3" hidden="1">
      <c r="C631" s="48"/>
    </row>
    <row r="632" spans="3:3" hidden="1">
      <c r="C632" s="48"/>
    </row>
    <row r="633" spans="3:3" hidden="1">
      <c r="C633" s="48"/>
    </row>
    <row r="634" spans="3:3" hidden="1">
      <c r="C634" s="48"/>
    </row>
    <row r="635" spans="3:3" hidden="1">
      <c r="C635" s="48"/>
    </row>
    <row r="636" spans="3:3" hidden="1">
      <c r="C636" s="48"/>
    </row>
    <row r="637" spans="3:3" hidden="1">
      <c r="C637" s="48"/>
    </row>
    <row r="638" spans="3:3" hidden="1">
      <c r="C638" s="48"/>
    </row>
    <row r="639" spans="3:3" hidden="1">
      <c r="C639" s="48"/>
    </row>
    <row r="640" spans="3:3" hidden="1">
      <c r="C640" s="48"/>
    </row>
    <row r="641" spans="3:3" hidden="1">
      <c r="C641" s="48"/>
    </row>
    <row r="642" spans="3:3" hidden="1">
      <c r="C642" s="48"/>
    </row>
    <row r="643" spans="3:3" hidden="1">
      <c r="C643" s="48"/>
    </row>
    <row r="644" spans="3:3" hidden="1">
      <c r="C644" s="48"/>
    </row>
    <row r="645" spans="3:3" hidden="1">
      <c r="C645" s="48"/>
    </row>
    <row r="646" spans="3:3" hidden="1">
      <c r="C646" s="48"/>
    </row>
    <row r="647" spans="3:3" hidden="1">
      <c r="C647" s="48"/>
    </row>
    <row r="648" spans="3:3" hidden="1">
      <c r="C648" s="48"/>
    </row>
    <row r="649" spans="3:3" hidden="1">
      <c r="C649" s="48"/>
    </row>
    <row r="650" spans="3:3" hidden="1">
      <c r="C650" s="48"/>
    </row>
    <row r="651" spans="3:3" hidden="1">
      <c r="C651" s="48"/>
    </row>
    <row r="652" spans="3:3" hidden="1">
      <c r="C652" s="48"/>
    </row>
    <row r="653" spans="3:3" hidden="1">
      <c r="C653" s="48"/>
    </row>
    <row r="654" spans="3:3" hidden="1">
      <c r="C654" s="48"/>
    </row>
    <row r="655" spans="3:3" hidden="1">
      <c r="C655" s="48"/>
    </row>
    <row r="656" spans="3:3" hidden="1">
      <c r="C656" s="48"/>
    </row>
    <row r="657" spans="3:3" hidden="1">
      <c r="C657" s="48"/>
    </row>
    <row r="658" spans="3:3" hidden="1">
      <c r="C658" s="48"/>
    </row>
    <row r="659" spans="3:3" hidden="1">
      <c r="C659" s="48"/>
    </row>
    <row r="660" spans="3:3" hidden="1">
      <c r="C660" s="48"/>
    </row>
    <row r="661" spans="3:3" hidden="1">
      <c r="C661" s="48"/>
    </row>
    <row r="662" spans="3:3" hidden="1">
      <c r="C662" s="48"/>
    </row>
    <row r="663" spans="3:3" hidden="1">
      <c r="C663" s="48"/>
    </row>
    <row r="664" spans="3:3" hidden="1">
      <c r="C664" s="48"/>
    </row>
    <row r="665" spans="3:3" hidden="1">
      <c r="C665" s="48"/>
    </row>
    <row r="666" spans="3:3" hidden="1">
      <c r="C666" s="48"/>
    </row>
    <row r="667" spans="3:3" hidden="1">
      <c r="C667" s="48"/>
    </row>
    <row r="668" spans="3:3" hidden="1">
      <c r="C668" s="48"/>
    </row>
    <row r="669" spans="3:3" hidden="1">
      <c r="C669" s="48"/>
    </row>
    <row r="670" spans="3:3" hidden="1">
      <c r="C670" s="48"/>
    </row>
    <row r="671" spans="3:3" hidden="1">
      <c r="C671" s="48"/>
    </row>
    <row r="672" spans="3:3" hidden="1">
      <c r="C672" s="48"/>
    </row>
    <row r="673" spans="3:3" hidden="1">
      <c r="C673" s="48"/>
    </row>
    <row r="674" spans="3:3" hidden="1">
      <c r="C674" s="48"/>
    </row>
    <row r="675" spans="3:3" hidden="1">
      <c r="C675" s="48"/>
    </row>
    <row r="676" spans="3:3" hidden="1">
      <c r="C676" s="48"/>
    </row>
    <row r="677" spans="3:3" hidden="1">
      <c r="C677" s="48"/>
    </row>
    <row r="678" spans="3:3" hidden="1">
      <c r="C678" s="48"/>
    </row>
    <row r="679" spans="3:3" hidden="1">
      <c r="C679" s="48"/>
    </row>
    <row r="680" spans="3:3" hidden="1">
      <c r="C680" s="48"/>
    </row>
    <row r="681" spans="3:3" hidden="1">
      <c r="C681" s="48"/>
    </row>
    <row r="682" spans="3:3" hidden="1">
      <c r="C682" s="48"/>
    </row>
    <row r="683" spans="3:3" hidden="1">
      <c r="C683" s="48"/>
    </row>
    <row r="684" spans="3:3" hidden="1">
      <c r="C684" s="48"/>
    </row>
    <row r="685" spans="3:3" hidden="1">
      <c r="C685" s="48"/>
    </row>
    <row r="686" spans="3:3" hidden="1">
      <c r="C686" s="48"/>
    </row>
    <row r="687" spans="3:3" hidden="1">
      <c r="C687" s="48"/>
    </row>
    <row r="688" spans="3:3" hidden="1">
      <c r="C688" s="48"/>
    </row>
    <row r="689" spans="3:3" hidden="1">
      <c r="C689" s="48"/>
    </row>
    <row r="690" spans="3:3" hidden="1">
      <c r="C690" s="48"/>
    </row>
    <row r="691" spans="3:3" hidden="1">
      <c r="C691" s="48"/>
    </row>
    <row r="692" spans="3:3" hidden="1">
      <c r="C692" s="48"/>
    </row>
    <row r="693" spans="3:3" hidden="1">
      <c r="C693" s="48"/>
    </row>
    <row r="694" spans="3:3" hidden="1">
      <c r="C694" s="48"/>
    </row>
    <row r="695" spans="3:3" hidden="1">
      <c r="C695" s="48"/>
    </row>
    <row r="696" spans="3:3" hidden="1">
      <c r="C696" s="48"/>
    </row>
    <row r="697" spans="3:3" hidden="1">
      <c r="C697" s="48"/>
    </row>
    <row r="698" spans="3:3" hidden="1">
      <c r="C698" s="48"/>
    </row>
    <row r="699" spans="3:3" hidden="1">
      <c r="C699" s="48"/>
    </row>
    <row r="700" spans="3:3" hidden="1">
      <c r="C700" s="48"/>
    </row>
    <row r="701" spans="3:3" hidden="1">
      <c r="C701" s="48"/>
    </row>
    <row r="702" spans="3:3" hidden="1">
      <c r="C702" s="48"/>
    </row>
    <row r="703" spans="3:3" hidden="1">
      <c r="C703" s="48"/>
    </row>
    <row r="704" spans="3:3" hidden="1">
      <c r="C704" s="48"/>
    </row>
    <row r="705" spans="3:3" hidden="1">
      <c r="C705" s="48"/>
    </row>
    <row r="706" spans="3:3" hidden="1">
      <c r="C706" s="48"/>
    </row>
    <row r="707" spans="3:3" hidden="1">
      <c r="C707" s="48"/>
    </row>
    <row r="708" spans="3:3" hidden="1">
      <c r="C708" s="48"/>
    </row>
    <row r="709" spans="3:3" hidden="1">
      <c r="C709" s="48"/>
    </row>
    <row r="710" spans="3:3" hidden="1">
      <c r="C710" s="48"/>
    </row>
    <row r="711" spans="3:3" hidden="1">
      <c r="C711" s="48"/>
    </row>
    <row r="712" spans="3:3" hidden="1">
      <c r="C712" s="48"/>
    </row>
    <row r="713" spans="3:3" hidden="1">
      <c r="C713" s="48"/>
    </row>
    <row r="714" spans="3:3" hidden="1">
      <c r="C714" s="48"/>
    </row>
    <row r="715" spans="3:3" hidden="1">
      <c r="C715" s="48"/>
    </row>
    <row r="716" spans="3:3" hidden="1">
      <c r="C716" s="48"/>
    </row>
    <row r="717" spans="3:3" hidden="1">
      <c r="C717" s="48"/>
    </row>
    <row r="718" spans="3:3" hidden="1">
      <c r="C718" s="48"/>
    </row>
    <row r="719" spans="3:3" hidden="1">
      <c r="C719" s="48"/>
    </row>
    <row r="720" spans="3:3" hidden="1">
      <c r="C720" s="48"/>
    </row>
    <row r="721" spans="3:3" hidden="1">
      <c r="C721" s="48"/>
    </row>
    <row r="722" spans="3:3" hidden="1">
      <c r="C722" s="48"/>
    </row>
    <row r="723" spans="3:3" hidden="1">
      <c r="C723" s="48"/>
    </row>
    <row r="724" spans="3:3" hidden="1">
      <c r="C724" s="48"/>
    </row>
    <row r="725" spans="3:3" hidden="1">
      <c r="C725" s="48"/>
    </row>
    <row r="726" spans="3:3" hidden="1">
      <c r="C726" s="48"/>
    </row>
    <row r="727" spans="3:3" hidden="1">
      <c r="C727" s="48"/>
    </row>
    <row r="728" spans="3:3" hidden="1">
      <c r="C728" s="48"/>
    </row>
    <row r="729" spans="3:3" hidden="1">
      <c r="C729" s="48"/>
    </row>
    <row r="730" spans="3:3" hidden="1">
      <c r="C730" s="48"/>
    </row>
    <row r="731" spans="3:3" hidden="1">
      <c r="C731" s="48"/>
    </row>
    <row r="732" spans="3:3" hidden="1">
      <c r="C732" s="48"/>
    </row>
    <row r="733" spans="3:3" hidden="1">
      <c r="C733" s="48"/>
    </row>
    <row r="734" spans="3:3" hidden="1">
      <c r="C734" s="48"/>
    </row>
    <row r="735" spans="3:3" hidden="1">
      <c r="C735" s="48"/>
    </row>
    <row r="736" spans="3:3" hidden="1">
      <c r="C736" s="48"/>
    </row>
    <row r="737" spans="3:3" hidden="1">
      <c r="C737" s="48"/>
    </row>
    <row r="738" spans="3:3" hidden="1">
      <c r="C738" s="48"/>
    </row>
    <row r="739" spans="3:3" hidden="1">
      <c r="C739" s="48"/>
    </row>
    <row r="740" spans="3:3" hidden="1">
      <c r="C740" s="48"/>
    </row>
    <row r="741" spans="3:3" hidden="1">
      <c r="C741" s="48"/>
    </row>
    <row r="742" spans="3:3" hidden="1">
      <c r="C742" s="48"/>
    </row>
    <row r="743" spans="3:3" hidden="1">
      <c r="C743" s="48"/>
    </row>
    <row r="744" spans="3:3" hidden="1">
      <c r="C744" s="48"/>
    </row>
    <row r="745" spans="3:3" hidden="1">
      <c r="C745" s="48"/>
    </row>
    <row r="746" spans="3:3" hidden="1">
      <c r="C746" s="48"/>
    </row>
    <row r="747" spans="3:3" hidden="1">
      <c r="C747" s="48"/>
    </row>
    <row r="748" spans="3:3" hidden="1">
      <c r="C748" s="48"/>
    </row>
    <row r="749" spans="3:3" hidden="1">
      <c r="C749" s="48"/>
    </row>
    <row r="750" spans="3:3" hidden="1">
      <c r="C750" s="48"/>
    </row>
    <row r="751" spans="3:3" hidden="1">
      <c r="C751" s="48"/>
    </row>
    <row r="752" spans="3:3" hidden="1">
      <c r="C752" s="48"/>
    </row>
    <row r="753" spans="3:3" hidden="1">
      <c r="C753" s="48"/>
    </row>
    <row r="754" spans="3:3" hidden="1">
      <c r="C754" s="48"/>
    </row>
    <row r="755" spans="3:3" hidden="1">
      <c r="C755" s="48"/>
    </row>
    <row r="756" spans="3:3" hidden="1">
      <c r="C756" s="48"/>
    </row>
    <row r="757" spans="3:3" hidden="1">
      <c r="C757" s="48"/>
    </row>
    <row r="758" spans="3:3" hidden="1">
      <c r="C758" s="48"/>
    </row>
    <row r="759" spans="3:3" hidden="1">
      <c r="C759" s="48"/>
    </row>
    <row r="760" spans="3:3" hidden="1">
      <c r="C760" s="48"/>
    </row>
    <row r="761" spans="3:3" hidden="1">
      <c r="C761" s="48"/>
    </row>
    <row r="762" spans="3:3" hidden="1">
      <c r="C762" s="48"/>
    </row>
    <row r="763" spans="3:3" hidden="1">
      <c r="C763" s="48"/>
    </row>
    <row r="764" spans="3:3" hidden="1">
      <c r="C764" s="48"/>
    </row>
    <row r="765" spans="3:3" hidden="1">
      <c r="C765" s="48"/>
    </row>
    <row r="766" spans="3:3" hidden="1">
      <c r="C766" s="48"/>
    </row>
    <row r="767" spans="3:3" hidden="1">
      <c r="C767" s="48"/>
    </row>
    <row r="768" spans="3:3" hidden="1">
      <c r="C768" s="48"/>
    </row>
    <row r="769" spans="3:3" hidden="1">
      <c r="C769" s="48"/>
    </row>
    <row r="770" spans="3:3" hidden="1">
      <c r="C770" s="48"/>
    </row>
    <row r="771" spans="3:3" hidden="1">
      <c r="C771" s="48"/>
    </row>
    <row r="772" spans="3:3" hidden="1">
      <c r="C772" s="48"/>
    </row>
    <row r="773" spans="3:3" hidden="1">
      <c r="C773" s="48"/>
    </row>
    <row r="774" spans="3:3" hidden="1">
      <c r="C774" s="48"/>
    </row>
    <row r="775" spans="3:3" hidden="1">
      <c r="C775" s="48"/>
    </row>
    <row r="776" spans="3:3" hidden="1">
      <c r="C776" s="48"/>
    </row>
    <row r="777" spans="3:3" hidden="1">
      <c r="C777" s="48"/>
    </row>
    <row r="778" spans="3:3" hidden="1">
      <c r="C778" s="48"/>
    </row>
    <row r="779" spans="3:3" hidden="1">
      <c r="C779" s="48"/>
    </row>
    <row r="780" spans="3:3" hidden="1">
      <c r="C780" s="48"/>
    </row>
    <row r="781" spans="3:3" hidden="1">
      <c r="C781" s="48"/>
    </row>
    <row r="782" spans="3:3" hidden="1">
      <c r="C782" s="48"/>
    </row>
    <row r="783" spans="3:3" hidden="1">
      <c r="C783" s="48"/>
    </row>
    <row r="784" spans="3:3" hidden="1">
      <c r="C784" s="48"/>
    </row>
    <row r="785" spans="3:3" hidden="1">
      <c r="C785" s="48"/>
    </row>
    <row r="786" spans="3:3" hidden="1">
      <c r="C786" s="48"/>
    </row>
    <row r="787" spans="3:3" hidden="1">
      <c r="C787" s="48"/>
    </row>
    <row r="788" spans="3:3" hidden="1">
      <c r="C788" s="48"/>
    </row>
    <row r="789" spans="3:3" hidden="1">
      <c r="C789" s="48"/>
    </row>
    <row r="790" spans="3:3" hidden="1">
      <c r="C790" s="48"/>
    </row>
    <row r="791" spans="3:3" hidden="1">
      <c r="C791" s="48"/>
    </row>
    <row r="792" spans="3:3" hidden="1">
      <c r="C792" s="48"/>
    </row>
    <row r="793" spans="3:3" hidden="1">
      <c r="C793" s="48"/>
    </row>
    <row r="794" spans="3:3" hidden="1">
      <c r="C794" s="48"/>
    </row>
    <row r="795" spans="3:3" hidden="1">
      <c r="C795" s="48"/>
    </row>
    <row r="796" spans="3:3" hidden="1">
      <c r="C796" s="48"/>
    </row>
    <row r="797" spans="3:3" hidden="1">
      <c r="C797" s="48"/>
    </row>
    <row r="798" spans="3:3" hidden="1">
      <c r="C798" s="48"/>
    </row>
    <row r="799" spans="3:3" hidden="1">
      <c r="C799" s="48"/>
    </row>
    <row r="800" spans="3:3" hidden="1">
      <c r="C800" s="48"/>
    </row>
    <row r="801" spans="3:3" hidden="1">
      <c r="C801" s="48"/>
    </row>
    <row r="802" spans="3:3" hidden="1">
      <c r="C802" s="48"/>
    </row>
    <row r="803" spans="3:3" hidden="1">
      <c r="C803" s="48"/>
    </row>
    <row r="804" spans="3:3" hidden="1">
      <c r="C804" s="48"/>
    </row>
    <row r="805" spans="3:3" hidden="1">
      <c r="C805" s="48"/>
    </row>
    <row r="806" spans="3:3" hidden="1">
      <c r="C806" s="48"/>
    </row>
    <row r="807" spans="3:3" hidden="1">
      <c r="C807" s="48"/>
    </row>
    <row r="808" spans="3:3" hidden="1">
      <c r="C808" s="48"/>
    </row>
    <row r="809" spans="3:3" hidden="1">
      <c r="C809" s="48"/>
    </row>
    <row r="810" spans="3:3" hidden="1">
      <c r="C810" s="48"/>
    </row>
    <row r="811" spans="3:3" hidden="1">
      <c r="C811" s="48"/>
    </row>
    <row r="812" spans="3:3" hidden="1">
      <c r="C812" s="48"/>
    </row>
    <row r="813" spans="3:3" hidden="1">
      <c r="C813" s="48"/>
    </row>
    <row r="814" spans="3:3" hidden="1">
      <c r="C814" s="48"/>
    </row>
    <row r="815" spans="3:3" hidden="1">
      <c r="C815" s="48"/>
    </row>
    <row r="816" spans="3:3" hidden="1">
      <c r="C816" s="48"/>
    </row>
    <row r="817" spans="3:3" hidden="1">
      <c r="C817" s="48"/>
    </row>
    <row r="818" spans="3:3" hidden="1">
      <c r="C818" s="48"/>
    </row>
    <row r="819" spans="3:3" hidden="1">
      <c r="C819" s="48"/>
    </row>
    <row r="820" spans="3:3" hidden="1">
      <c r="C820" s="48"/>
    </row>
    <row r="821" spans="3:3" hidden="1">
      <c r="C821" s="48"/>
    </row>
    <row r="822" spans="3:3" hidden="1">
      <c r="C822" s="48"/>
    </row>
    <row r="823" spans="3:3" hidden="1">
      <c r="C823" s="48"/>
    </row>
    <row r="824" spans="3:3" hidden="1">
      <c r="C824" s="48"/>
    </row>
    <row r="825" spans="3:3" hidden="1">
      <c r="C825" s="48"/>
    </row>
    <row r="826" spans="3:3" hidden="1">
      <c r="C826" s="48"/>
    </row>
    <row r="827" spans="3:3" hidden="1">
      <c r="C827" s="48"/>
    </row>
    <row r="828" spans="3:3" hidden="1">
      <c r="C828" s="48"/>
    </row>
    <row r="829" spans="3:3" hidden="1">
      <c r="C829" s="48"/>
    </row>
    <row r="830" spans="3:3" hidden="1">
      <c r="C830" s="48"/>
    </row>
    <row r="831" spans="3:3" hidden="1">
      <c r="C831" s="48"/>
    </row>
    <row r="832" spans="3:3" hidden="1">
      <c r="C832" s="48"/>
    </row>
    <row r="833" spans="3:3" hidden="1">
      <c r="C833" s="48"/>
    </row>
    <row r="834" spans="3:3" hidden="1">
      <c r="C834" s="48"/>
    </row>
    <row r="835" spans="3:3" hidden="1">
      <c r="C835" s="48"/>
    </row>
    <row r="836" spans="3:3" hidden="1">
      <c r="C836" s="48"/>
    </row>
    <row r="837" spans="3:3" hidden="1">
      <c r="C837" s="48"/>
    </row>
    <row r="838" spans="3:3" hidden="1">
      <c r="C838" s="48"/>
    </row>
    <row r="839" spans="3:3" hidden="1">
      <c r="C839" s="48"/>
    </row>
    <row r="840" spans="3:3" hidden="1">
      <c r="C840" s="48"/>
    </row>
    <row r="841" spans="3:3" hidden="1">
      <c r="C841" s="48"/>
    </row>
    <row r="842" spans="3:3" hidden="1">
      <c r="C842" s="48"/>
    </row>
    <row r="843" spans="3:3" hidden="1">
      <c r="C843" s="48"/>
    </row>
    <row r="844" spans="3:3" hidden="1">
      <c r="C844" s="48"/>
    </row>
    <row r="845" spans="3:3" hidden="1">
      <c r="C845" s="48"/>
    </row>
    <row r="846" spans="3:3" hidden="1">
      <c r="C846" s="48"/>
    </row>
    <row r="847" spans="3:3" hidden="1">
      <c r="C847" s="48"/>
    </row>
    <row r="848" spans="3:3" hidden="1">
      <c r="C848" s="48"/>
    </row>
    <row r="849" spans="3:3" hidden="1">
      <c r="C849" s="48"/>
    </row>
    <row r="850" spans="3:3" hidden="1">
      <c r="C850" s="48"/>
    </row>
    <row r="851" spans="3:3" hidden="1">
      <c r="C851" s="48"/>
    </row>
    <row r="852" spans="3:3" hidden="1">
      <c r="C852" s="48"/>
    </row>
    <row r="853" spans="3:3" hidden="1">
      <c r="C853" s="48"/>
    </row>
    <row r="854" spans="3:3" hidden="1">
      <c r="C854" s="48"/>
    </row>
    <row r="855" spans="3:3" hidden="1">
      <c r="C855" s="48"/>
    </row>
    <row r="856" spans="3:3" hidden="1">
      <c r="C856" s="48"/>
    </row>
    <row r="857" spans="3:3" hidden="1">
      <c r="C857" s="48"/>
    </row>
    <row r="858" spans="3:3" hidden="1">
      <c r="C858" s="48"/>
    </row>
    <row r="859" spans="3:3" hidden="1">
      <c r="C859" s="48"/>
    </row>
    <row r="860" spans="3:3" hidden="1">
      <c r="C860" s="48"/>
    </row>
    <row r="861" spans="3:3" hidden="1">
      <c r="C861" s="48"/>
    </row>
    <row r="862" spans="3:3" hidden="1">
      <c r="C862" s="48"/>
    </row>
    <row r="863" spans="3:3" hidden="1">
      <c r="C863" s="48"/>
    </row>
    <row r="864" spans="3:3" hidden="1">
      <c r="C864" s="48"/>
    </row>
    <row r="865" spans="3:3" hidden="1">
      <c r="C865" s="48"/>
    </row>
    <row r="866" spans="3:3" hidden="1">
      <c r="C866" s="48"/>
    </row>
    <row r="867" spans="3:3" hidden="1">
      <c r="C867" s="48"/>
    </row>
    <row r="868" spans="3:3" hidden="1">
      <c r="C868" s="48"/>
    </row>
    <row r="869" spans="3:3" hidden="1">
      <c r="C869" s="48"/>
    </row>
    <row r="870" spans="3:3" hidden="1">
      <c r="C870" s="48"/>
    </row>
    <row r="871" spans="3:3" hidden="1">
      <c r="C871" s="48"/>
    </row>
    <row r="872" spans="3:3" hidden="1">
      <c r="C872" s="48"/>
    </row>
    <row r="873" spans="3:3" hidden="1">
      <c r="C873" s="48"/>
    </row>
    <row r="874" spans="3:3" hidden="1">
      <c r="C874" s="48"/>
    </row>
    <row r="875" spans="3:3" hidden="1">
      <c r="C875" s="48"/>
    </row>
    <row r="876" spans="3:3" hidden="1">
      <c r="C876" s="48"/>
    </row>
    <row r="877" spans="3:3" hidden="1">
      <c r="C877" s="48"/>
    </row>
    <row r="878" spans="3:3" hidden="1">
      <c r="C878" s="48"/>
    </row>
    <row r="879" spans="3:3" hidden="1">
      <c r="C879" s="48"/>
    </row>
    <row r="880" spans="3:3" hidden="1">
      <c r="C880" s="48"/>
    </row>
    <row r="881" spans="3:3" hidden="1">
      <c r="C881" s="48"/>
    </row>
    <row r="882" spans="3:3" hidden="1">
      <c r="C882" s="48"/>
    </row>
    <row r="883" spans="3:3" hidden="1">
      <c r="C883" s="48"/>
    </row>
    <row r="884" spans="3:3" hidden="1">
      <c r="C884" s="48"/>
    </row>
    <row r="885" spans="3:3" hidden="1">
      <c r="C885" s="48"/>
    </row>
    <row r="886" spans="3:3" hidden="1">
      <c r="C886" s="48"/>
    </row>
    <row r="887" spans="3:3" hidden="1">
      <c r="C887" s="48"/>
    </row>
    <row r="888" spans="3:3" hidden="1">
      <c r="C888" s="48"/>
    </row>
    <row r="889" spans="3:3" hidden="1">
      <c r="C889" s="48"/>
    </row>
    <row r="890" spans="3:3" hidden="1">
      <c r="C890" s="48"/>
    </row>
    <row r="891" spans="3:3" hidden="1">
      <c r="C891" s="48"/>
    </row>
    <row r="892" spans="3:3" hidden="1">
      <c r="C892" s="48"/>
    </row>
    <row r="893" spans="3:3" hidden="1">
      <c r="C893" s="48"/>
    </row>
    <row r="894" spans="3:3" hidden="1">
      <c r="C894" s="48"/>
    </row>
    <row r="895" spans="3:3" hidden="1">
      <c r="C895" s="48"/>
    </row>
    <row r="896" spans="3:3" hidden="1">
      <c r="C896" s="48"/>
    </row>
    <row r="897" spans="3:3" hidden="1">
      <c r="C897" s="48"/>
    </row>
    <row r="898" spans="3:3" hidden="1">
      <c r="C898" s="48"/>
    </row>
    <row r="899" spans="3:3" hidden="1">
      <c r="C899" s="48"/>
    </row>
    <row r="900" spans="3:3" hidden="1">
      <c r="C900" s="48"/>
    </row>
    <row r="901" spans="3:3" hidden="1">
      <c r="C901" s="48"/>
    </row>
    <row r="902" spans="3:3" hidden="1">
      <c r="C902" s="48"/>
    </row>
    <row r="903" spans="3:3" hidden="1">
      <c r="C903" s="48"/>
    </row>
    <row r="904" spans="3:3" hidden="1">
      <c r="C904" s="48"/>
    </row>
    <row r="905" spans="3:3" hidden="1">
      <c r="C905" s="48"/>
    </row>
    <row r="906" spans="3:3" hidden="1">
      <c r="C906" s="48"/>
    </row>
    <row r="907" spans="3:3" hidden="1">
      <c r="C907" s="48"/>
    </row>
    <row r="908" spans="3:3" hidden="1">
      <c r="C908" s="48"/>
    </row>
    <row r="909" spans="3:3" hidden="1">
      <c r="C909" s="48"/>
    </row>
    <row r="910" spans="3:3" hidden="1">
      <c r="C910" s="48"/>
    </row>
    <row r="911" spans="3:3" hidden="1">
      <c r="C911" s="48"/>
    </row>
    <row r="912" spans="3:3" hidden="1">
      <c r="C912" s="48"/>
    </row>
    <row r="913" spans="3:3" hidden="1">
      <c r="C913" s="48"/>
    </row>
    <row r="914" spans="3:3" hidden="1">
      <c r="C914" s="48"/>
    </row>
    <row r="915" spans="3:3" hidden="1">
      <c r="C915" s="48"/>
    </row>
    <row r="916" spans="3:3" hidden="1">
      <c r="C916" s="48"/>
    </row>
    <row r="917" spans="3:3" hidden="1">
      <c r="C917" s="48"/>
    </row>
    <row r="918" spans="3:3" hidden="1">
      <c r="C918" s="48"/>
    </row>
    <row r="919" spans="3:3" hidden="1">
      <c r="C919" s="48"/>
    </row>
    <row r="920" spans="3:3" hidden="1">
      <c r="C920" s="48"/>
    </row>
    <row r="921" spans="3:3" hidden="1">
      <c r="C921" s="48"/>
    </row>
    <row r="922" spans="3:3" hidden="1">
      <c r="C922" s="48"/>
    </row>
    <row r="923" spans="3:3" hidden="1">
      <c r="C923" s="48"/>
    </row>
    <row r="924" spans="3:3" hidden="1">
      <c r="C924" s="48"/>
    </row>
    <row r="925" spans="3:3" hidden="1">
      <c r="C925" s="48"/>
    </row>
    <row r="926" spans="3:3" hidden="1">
      <c r="C926" s="48"/>
    </row>
    <row r="927" spans="3:3" hidden="1">
      <c r="C927" s="48"/>
    </row>
    <row r="928" spans="3:3" hidden="1">
      <c r="C928" s="48"/>
    </row>
    <row r="929" spans="3:3" hidden="1">
      <c r="C929" s="48"/>
    </row>
    <row r="930" spans="3:3" hidden="1">
      <c r="C930" s="48"/>
    </row>
    <row r="931" spans="3:3" hidden="1">
      <c r="C931" s="48"/>
    </row>
    <row r="932" spans="3:3" hidden="1">
      <c r="C932" s="48"/>
    </row>
    <row r="933" spans="3:3" hidden="1">
      <c r="C933" s="48"/>
    </row>
    <row r="934" spans="3:3" hidden="1">
      <c r="C934" s="48"/>
    </row>
    <row r="935" spans="3:3" hidden="1">
      <c r="C935" s="48"/>
    </row>
    <row r="936" spans="3:3" hidden="1">
      <c r="C936" s="48"/>
    </row>
    <row r="937" spans="3:3" hidden="1">
      <c r="C937" s="48"/>
    </row>
    <row r="938" spans="3:3" hidden="1">
      <c r="C938" s="48"/>
    </row>
    <row r="939" spans="3:3" hidden="1">
      <c r="C939" s="48"/>
    </row>
    <row r="940" spans="3:3" hidden="1">
      <c r="C940" s="48"/>
    </row>
    <row r="941" spans="3:3" hidden="1">
      <c r="C941" s="48"/>
    </row>
    <row r="942" spans="3:3" hidden="1">
      <c r="C942" s="48"/>
    </row>
    <row r="943" spans="3:3" hidden="1">
      <c r="C943" s="48"/>
    </row>
    <row r="944" spans="3:3" hidden="1">
      <c r="C944" s="48"/>
    </row>
    <row r="945" spans="3:3" hidden="1">
      <c r="C945" s="48"/>
    </row>
    <row r="946" spans="3:3" hidden="1">
      <c r="C946" s="48"/>
    </row>
    <row r="947" spans="3:3" hidden="1">
      <c r="C947" s="48"/>
    </row>
    <row r="948" spans="3:3" hidden="1">
      <c r="C948" s="48"/>
    </row>
    <row r="949" spans="3:3" hidden="1">
      <c r="C949" s="48"/>
    </row>
    <row r="950" spans="3:3" hidden="1">
      <c r="C950" s="48"/>
    </row>
    <row r="951" spans="3:3" hidden="1">
      <c r="C951" s="48"/>
    </row>
    <row r="952" spans="3:3" hidden="1">
      <c r="C952" s="48"/>
    </row>
    <row r="953" spans="3:3" hidden="1">
      <c r="C953" s="48"/>
    </row>
    <row r="954" spans="3:3" hidden="1">
      <c r="C954" s="48"/>
    </row>
    <row r="955" spans="3:3" hidden="1">
      <c r="C955" s="48"/>
    </row>
    <row r="956" spans="3:3" hidden="1">
      <c r="C956" s="48"/>
    </row>
    <row r="957" spans="3:3" hidden="1">
      <c r="C957" s="48"/>
    </row>
    <row r="958" spans="3:3" hidden="1">
      <c r="C958" s="48"/>
    </row>
    <row r="959" spans="3:3" hidden="1">
      <c r="C959" s="48"/>
    </row>
    <row r="960" spans="3:3" hidden="1">
      <c r="C960" s="48"/>
    </row>
    <row r="961" spans="3:3" hidden="1">
      <c r="C961" s="48"/>
    </row>
    <row r="962" spans="3:3" hidden="1">
      <c r="C962" s="48"/>
    </row>
    <row r="963" spans="3:3" hidden="1">
      <c r="C963" s="48"/>
    </row>
    <row r="964" spans="3:3" hidden="1">
      <c r="C964" s="48"/>
    </row>
    <row r="965" spans="3:3" hidden="1">
      <c r="C965" s="48"/>
    </row>
    <row r="966" spans="3:3" hidden="1">
      <c r="C966" s="48"/>
    </row>
    <row r="967" spans="3:3" hidden="1">
      <c r="C967" s="48"/>
    </row>
    <row r="968" spans="3:3" hidden="1">
      <c r="C968" s="48"/>
    </row>
    <row r="969" spans="3:3" hidden="1">
      <c r="C969" s="48"/>
    </row>
    <row r="970" spans="3:3" hidden="1">
      <c r="C970" s="48"/>
    </row>
    <row r="971" spans="3:3" hidden="1">
      <c r="C971" s="48"/>
    </row>
    <row r="972" spans="3:3" hidden="1">
      <c r="C972" s="48"/>
    </row>
    <row r="973" spans="3:3" hidden="1">
      <c r="C973" s="48"/>
    </row>
    <row r="974" spans="3:3" hidden="1">
      <c r="C974" s="48"/>
    </row>
    <row r="975" spans="3:3" hidden="1">
      <c r="C975" s="48"/>
    </row>
    <row r="976" spans="3:3" hidden="1">
      <c r="C976" s="48"/>
    </row>
    <row r="977" spans="3:3" hidden="1">
      <c r="C977" s="48"/>
    </row>
  </sheetData>
  <sheetProtection algorithmName="SHA-512" hashValue="HVaQb6Lj1WrslbjrMjpq2Kj+2bljv1Nc9YHFjpowjbbMvh4Qzor+WlZyMWi4/kKf6d6B/q22h+3or+fFj2ccpw==" saltValue="OFbxysGsltjPnYjEE7aIbw==" spinCount="100000" sheet="1" objects="1" scenarios="1"/>
  <mergeCells count="14">
    <mergeCell ref="B16:D16"/>
    <mergeCell ref="B14:D14"/>
    <mergeCell ref="B15:D15"/>
    <mergeCell ref="B3:C3"/>
    <mergeCell ref="B8:D8"/>
    <mergeCell ref="B9:D9"/>
    <mergeCell ref="B12:D12"/>
    <mergeCell ref="B13:D13"/>
    <mergeCell ref="B10:D10"/>
    <mergeCell ref="B11:D11"/>
    <mergeCell ref="B4:D4"/>
    <mergeCell ref="B5:D5"/>
    <mergeCell ref="B6:D6"/>
    <mergeCell ref="B7:D7"/>
  </mergeCells>
  <hyperlinks>
    <hyperlink ref="D3" r:id="rId1" display="http://humantraffickingrisktemplate.org"/>
  </hyperlinks>
  <pageMargins left="0.70866141732283472" right="0.70866141732283472" top="0.74803149606299213" bottom="0.74803149606299213" header="0.31496062992125984" footer="0.31496062992125984"/>
  <pageSetup scale="61" fitToHeight="2"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AD75"/>
  <sheetViews>
    <sheetView zoomScaleNormal="100" zoomScalePageLayoutView="96" workbookViewId="0">
      <selection activeCell="F12" sqref="F12:L12"/>
    </sheetView>
  </sheetViews>
  <sheetFormatPr defaultColWidth="0" defaultRowHeight="12" zeroHeight="1"/>
  <cols>
    <col min="1" max="1" width="1.81640625" style="4" customWidth="1"/>
    <col min="2" max="3" width="11.81640625" style="4" customWidth="1"/>
    <col min="4" max="4" width="52.453125" style="4" customWidth="1"/>
    <col min="5" max="5" width="1.81640625" style="4" customWidth="1"/>
    <col min="6" max="6" width="37" style="4" customWidth="1"/>
    <col min="7" max="8" width="11.08984375" style="4" customWidth="1"/>
    <col min="9" max="9" width="11.81640625" style="4" customWidth="1"/>
    <col min="10" max="10" width="8.81640625" style="4" customWidth="1"/>
    <col min="11" max="12" width="21.453125" style="4" customWidth="1"/>
    <col min="13" max="13" width="1.81640625" style="4" customWidth="1"/>
    <col min="14" max="14" width="8.81640625" style="10" customWidth="1"/>
    <col min="15" max="15" width="8.81640625" style="8" customWidth="1"/>
    <col min="16" max="18" width="8.81640625" style="10" customWidth="1"/>
    <col min="19" max="20" width="8.90625" style="10" customWidth="1"/>
    <col min="21" max="24" width="8.81640625" style="10" customWidth="1"/>
    <col min="25" max="25" width="8.81640625" style="8" customWidth="1"/>
    <col min="26" max="26" width="8.81640625" style="4" customWidth="1"/>
    <col min="27" max="30" width="0" style="4" hidden="1" customWidth="1"/>
    <col min="31" max="16384" width="8.81640625" style="4" hidden="1"/>
  </cols>
  <sheetData>
    <row r="1" spans="1:30" ht="9.5" customHeight="1">
      <c r="A1" s="1"/>
      <c r="B1" s="2"/>
      <c r="C1" s="2"/>
      <c r="D1" s="169"/>
      <c r="E1" s="2"/>
      <c r="F1" s="2"/>
      <c r="G1" s="2"/>
      <c r="H1" s="2"/>
      <c r="I1" s="2"/>
      <c r="J1" s="2"/>
      <c r="K1" s="2"/>
      <c r="L1" s="2"/>
      <c r="M1" s="3"/>
    </row>
    <row r="2" spans="1:30" ht="44" customHeight="1">
      <c r="A2" s="5"/>
      <c r="B2" s="120"/>
      <c r="C2" s="119"/>
      <c r="D2" s="294" t="s">
        <v>215</v>
      </c>
      <c r="E2" s="295"/>
      <c r="F2" s="295"/>
      <c r="G2" s="295"/>
      <c r="H2" s="295"/>
      <c r="I2" s="295"/>
      <c r="J2" s="295"/>
      <c r="K2" s="295"/>
      <c r="L2" s="296"/>
      <c r="M2" s="170"/>
      <c r="P2" s="10" t="s">
        <v>0</v>
      </c>
      <c r="Q2" s="10" t="s">
        <v>210</v>
      </c>
      <c r="R2" s="10" t="s">
        <v>0</v>
      </c>
      <c r="S2" s="10" t="s">
        <v>0</v>
      </c>
      <c r="T2" s="10" t="s">
        <v>0</v>
      </c>
      <c r="U2" s="10" t="s">
        <v>0</v>
      </c>
      <c r="V2" s="10" t="s">
        <v>0</v>
      </c>
      <c r="W2" s="10" t="s">
        <v>280</v>
      </c>
      <c r="X2" s="10" t="s">
        <v>0</v>
      </c>
      <c r="Z2" s="8"/>
      <c r="AA2" s="8"/>
      <c r="AB2" s="8"/>
      <c r="AC2" s="8"/>
      <c r="AD2" s="8"/>
    </row>
    <row r="3" spans="1:30" ht="10" customHeight="1">
      <c r="A3" s="5"/>
      <c r="B3" s="6"/>
      <c r="C3" s="6"/>
      <c r="D3" s="2"/>
      <c r="E3" s="6"/>
      <c r="F3" s="6"/>
      <c r="G3" s="6"/>
      <c r="H3" s="6"/>
      <c r="I3" s="6"/>
      <c r="J3" s="6"/>
      <c r="K3" s="6"/>
      <c r="L3" s="6"/>
      <c r="M3" s="7"/>
      <c r="P3" s="10" t="s">
        <v>1</v>
      </c>
      <c r="Q3" s="10" t="s">
        <v>230</v>
      </c>
      <c r="R3" s="10" t="s">
        <v>1</v>
      </c>
      <c r="S3" s="10" t="s">
        <v>1</v>
      </c>
      <c r="T3" s="10" t="s">
        <v>1</v>
      </c>
      <c r="U3" s="10" t="s">
        <v>1</v>
      </c>
      <c r="V3" s="10" t="s">
        <v>1</v>
      </c>
      <c r="W3" s="10" t="s">
        <v>281</v>
      </c>
      <c r="X3" s="10" t="s">
        <v>244</v>
      </c>
      <c r="Z3" s="8"/>
      <c r="AA3" s="8"/>
      <c r="AB3" s="8"/>
      <c r="AC3" s="8"/>
      <c r="AD3" s="8"/>
    </row>
    <row r="4" spans="1:30" ht="67.25" customHeight="1">
      <c r="A4" s="5"/>
      <c r="B4" s="297" t="s">
        <v>373</v>
      </c>
      <c r="C4" s="298"/>
      <c r="D4" s="298"/>
      <c r="E4" s="298"/>
      <c r="F4" s="298"/>
      <c r="G4" s="298"/>
      <c r="H4" s="298"/>
      <c r="I4" s="299"/>
      <c r="J4" s="303" t="s">
        <v>17</v>
      </c>
      <c r="K4" s="303"/>
      <c r="L4" s="188" t="s">
        <v>320</v>
      </c>
      <c r="M4" s="187"/>
      <c r="R4" s="10" t="s">
        <v>244</v>
      </c>
      <c r="S4" s="10" t="s">
        <v>249</v>
      </c>
      <c r="T4" s="10" t="s">
        <v>251</v>
      </c>
      <c r="U4" s="10" t="s">
        <v>250</v>
      </c>
      <c r="V4" s="10" t="s">
        <v>248</v>
      </c>
      <c r="W4" s="10" t="s">
        <v>1</v>
      </c>
      <c r="Z4" s="8"/>
      <c r="AA4" s="8"/>
      <c r="AB4" s="8"/>
      <c r="AC4" s="8"/>
      <c r="AD4" s="8"/>
    </row>
    <row r="5" spans="1:30" ht="9.5" customHeight="1">
      <c r="A5" s="5"/>
      <c r="B5" s="6"/>
      <c r="C5" s="6"/>
      <c r="D5" s="6"/>
      <c r="E5" s="6"/>
      <c r="F5" s="6"/>
      <c r="G5" s="6"/>
      <c r="H5" s="6"/>
      <c r="I5" s="6"/>
      <c r="J5" s="6"/>
      <c r="K5" s="6"/>
      <c r="L5" s="6"/>
      <c r="M5" s="7"/>
      <c r="Z5" s="8"/>
      <c r="AA5" s="8"/>
      <c r="AB5" s="8"/>
      <c r="AC5" s="8"/>
      <c r="AD5" s="8"/>
    </row>
    <row r="6" spans="1:30" ht="138.5" customHeight="1">
      <c r="A6" s="5"/>
      <c r="B6" s="300" t="s">
        <v>372</v>
      </c>
      <c r="C6" s="301"/>
      <c r="D6" s="301"/>
      <c r="E6" s="301"/>
      <c r="F6" s="301"/>
      <c r="G6" s="301"/>
      <c r="H6" s="301"/>
      <c r="I6" s="301"/>
      <c r="J6" s="301"/>
      <c r="K6" s="301"/>
      <c r="L6" s="302"/>
      <c r="M6" s="7"/>
      <c r="Z6" s="8"/>
      <c r="AA6" s="8"/>
      <c r="AB6" s="8"/>
      <c r="AC6" s="8"/>
      <c r="AD6" s="8"/>
    </row>
    <row r="7" spans="1:30" ht="9.5" customHeight="1">
      <c r="A7" s="5"/>
      <c r="B7" s="6"/>
      <c r="C7" s="6"/>
      <c r="D7" s="6"/>
      <c r="E7" s="6"/>
      <c r="F7" s="6"/>
      <c r="G7" s="6"/>
      <c r="H7" s="6"/>
      <c r="I7" s="6"/>
      <c r="J7" s="6"/>
      <c r="K7" s="6"/>
      <c r="L7" s="6"/>
      <c r="M7" s="7"/>
      <c r="Z7" s="8"/>
      <c r="AA7" s="8"/>
      <c r="AB7" s="8"/>
      <c r="AC7" s="8"/>
      <c r="AD7" s="8"/>
    </row>
    <row r="8" spans="1:30" ht="36" customHeight="1">
      <c r="A8" s="5"/>
      <c r="B8" s="281" t="s">
        <v>2</v>
      </c>
      <c r="C8" s="282"/>
      <c r="D8" s="282"/>
      <c r="E8" s="282"/>
      <c r="F8" s="282"/>
      <c r="G8" s="282"/>
      <c r="H8" s="282"/>
      <c r="I8" s="282"/>
      <c r="J8" s="282"/>
      <c r="K8" s="282"/>
      <c r="L8" s="283"/>
      <c r="M8" s="7"/>
      <c r="Z8" s="36"/>
      <c r="AA8" s="36"/>
    </row>
    <row r="9" spans="1:30" ht="22.5" customHeight="1">
      <c r="A9" s="5"/>
      <c r="B9" s="321" t="s">
        <v>286</v>
      </c>
      <c r="C9" s="321"/>
      <c r="D9" s="321"/>
      <c r="E9" s="6"/>
      <c r="F9" s="293"/>
      <c r="G9" s="293"/>
      <c r="H9" s="293"/>
      <c r="I9" s="293"/>
      <c r="J9" s="293"/>
      <c r="K9" s="293"/>
      <c r="L9" s="293"/>
      <c r="M9" s="7"/>
      <c r="P9" s="141"/>
      <c r="Q9" s="141"/>
      <c r="R9" s="141"/>
      <c r="S9" s="141"/>
      <c r="T9" s="141"/>
      <c r="Z9" s="36"/>
      <c r="AA9" s="36"/>
    </row>
    <row r="10" spans="1:30" ht="22.5" customHeight="1">
      <c r="A10" s="5"/>
      <c r="B10" s="287" t="s">
        <v>287</v>
      </c>
      <c r="C10" s="287"/>
      <c r="D10" s="287"/>
      <c r="E10" s="6"/>
      <c r="F10" s="293"/>
      <c r="G10" s="293"/>
      <c r="H10" s="293"/>
      <c r="I10" s="293"/>
      <c r="J10" s="293"/>
      <c r="K10" s="293"/>
      <c r="L10" s="293"/>
      <c r="M10" s="7"/>
      <c r="P10" s="142"/>
      <c r="Q10" s="141"/>
      <c r="R10" s="141"/>
      <c r="S10" s="141"/>
      <c r="T10" s="141"/>
      <c r="Z10" s="36"/>
      <c r="AA10" s="36"/>
    </row>
    <row r="11" spans="1:30" ht="22.5" customHeight="1">
      <c r="A11" s="5"/>
      <c r="B11" s="287" t="s">
        <v>288</v>
      </c>
      <c r="C11" s="287"/>
      <c r="D11" s="287"/>
      <c r="E11" s="6"/>
      <c r="F11" s="293"/>
      <c r="G11" s="293"/>
      <c r="H11" s="293"/>
      <c r="I11" s="293"/>
      <c r="J11" s="293"/>
      <c r="K11" s="293"/>
      <c r="L11" s="293"/>
      <c r="M11" s="7"/>
      <c r="P11" s="142"/>
      <c r="Q11" s="141"/>
      <c r="R11" s="141"/>
      <c r="S11" s="141"/>
      <c r="T11" s="141"/>
      <c r="Z11" s="36"/>
      <c r="AA11" s="36"/>
    </row>
    <row r="12" spans="1:30" ht="22.5" customHeight="1">
      <c r="A12" s="5"/>
      <c r="B12" s="287" t="s">
        <v>216</v>
      </c>
      <c r="C12" s="287"/>
      <c r="D12" s="287"/>
      <c r="E12" s="6"/>
      <c r="F12" s="293"/>
      <c r="G12" s="293"/>
      <c r="H12" s="293"/>
      <c r="I12" s="293"/>
      <c r="J12" s="293"/>
      <c r="K12" s="293"/>
      <c r="L12" s="293"/>
      <c r="M12" s="7"/>
      <c r="P12" s="142"/>
      <c r="Q12" s="141"/>
      <c r="R12" s="141"/>
      <c r="S12" s="141"/>
      <c r="T12" s="141"/>
      <c r="Z12" s="36"/>
      <c r="AA12" s="36"/>
    </row>
    <row r="13" spans="1:30" ht="22.5" customHeight="1">
      <c r="A13" s="5"/>
      <c r="B13" s="287" t="s">
        <v>217</v>
      </c>
      <c r="C13" s="287"/>
      <c r="D13" s="287"/>
      <c r="E13" s="6"/>
      <c r="F13" s="293"/>
      <c r="G13" s="293"/>
      <c r="H13" s="293"/>
      <c r="I13" s="293"/>
      <c r="J13" s="293"/>
      <c r="K13" s="293"/>
      <c r="L13" s="293"/>
      <c r="M13" s="7"/>
      <c r="P13" s="142"/>
      <c r="Q13" s="141"/>
      <c r="R13" s="141"/>
      <c r="S13" s="141"/>
      <c r="T13" s="141"/>
      <c r="Z13" s="36"/>
      <c r="AA13" s="36"/>
    </row>
    <row r="14" spans="1:30" ht="22.5" customHeight="1">
      <c r="A14" s="5"/>
      <c r="B14" s="287" t="s">
        <v>256</v>
      </c>
      <c r="C14" s="287"/>
      <c r="D14" s="287"/>
      <c r="E14" s="6"/>
      <c r="F14" s="322"/>
      <c r="G14" s="322"/>
      <c r="H14" s="322"/>
      <c r="I14" s="322"/>
      <c r="J14" s="322"/>
      <c r="K14" s="322"/>
      <c r="L14" s="322"/>
      <c r="M14" s="7"/>
      <c r="P14" s="142"/>
      <c r="Q14" s="141"/>
      <c r="R14" s="141"/>
      <c r="S14" s="141"/>
      <c r="T14" s="141"/>
      <c r="Z14" s="36"/>
      <c r="AA14" s="36"/>
    </row>
    <row r="15" spans="1:30" ht="22.5" customHeight="1">
      <c r="A15" s="5"/>
      <c r="B15" s="287" t="s">
        <v>289</v>
      </c>
      <c r="C15" s="287"/>
      <c r="D15" s="287"/>
      <c r="E15" s="6"/>
      <c r="F15" s="293"/>
      <c r="G15" s="293"/>
      <c r="H15" s="293"/>
      <c r="I15" s="293"/>
      <c r="J15" s="293"/>
      <c r="K15" s="293"/>
      <c r="L15" s="293"/>
      <c r="M15" s="7"/>
      <c r="P15" s="142"/>
      <c r="Q15" s="141"/>
      <c r="R15" s="141"/>
      <c r="S15" s="141"/>
      <c r="T15" s="141"/>
      <c r="Z15" s="36"/>
      <c r="AA15" s="36"/>
    </row>
    <row r="16" spans="1:30" ht="22.5" customHeight="1">
      <c r="A16" s="5"/>
      <c r="B16" s="287" t="s">
        <v>254</v>
      </c>
      <c r="C16" s="287"/>
      <c r="D16" s="287"/>
      <c r="E16" s="6"/>
      <c r="F16" s="293"/>
      <c r="G16" s="293"/>
      <c r="H16" s="293"/>
      <c r="I16" s="293"/>
      <c r="J16" s="293"/>
      <c r="K16" s="293"/>
      <c r="L16" s="293"/>
      <c r="M16" s="7"/>
      <c r="P16" s="142"/>
      <c r="Q16" s="141"/>
      <c r="R16" s="141"/>
      <c r="S16" s="141"/>
      <c r="T16" s="141"/>
      <c r="Z16" s="36"/>
      <c r="AA16" s="36"/>
    </row>
    <row r="17" spans="1:27" ht="22.5" customHeight="1">
      <c r="A17" s="5"/>
      <c r="B17" s="287" t="s">
        <v>218</v>
      </c>
      <c r="C17" s="287"/>
      <c r="D17" s="287"/>
      <c r="E17" s="6"/>
      <c r="F17" s="293"/>
      <c r="G17" s="293"/>
      <c r="H17" s="293"/>
      <c r="I17" s="293"/>
      <c r="J17" s="293"/>
      <c r="K17" s="293"/>
      <c r="L17" s="293"/>
      <c r="M17" s="7"/>
      <c r="P17" s="142"/>
      <c r="Q17" s="141"/>
      <c r="R17" s="141"/>
      <c r="S17" s="141"/>
      <c r="T17" s="141"/>
      <c r="Z17" s="36"/>
      <c r="AA17" s="36"/>
    </row>
    <row r="18" spans="1:27" ht="22.5" customHeight="1">
      <c r="A18" s="5"/>
      <c r="B18" s="287" t="s">
        <v>257</v>
      </c>
      <c r="C18" s="287"/>
      <c r="D18" s="287"/>
      <c r="E18" s="6"/>
      <c r="F18" s="322"/>
      <c r="G18" s="322"/>
      <c r="H18" s="322"/>
      <c r="I18" s="322"/>
      <c r="J18" s="322"/>
      <c r="K18" s="322"/>
      <c r="L18" s="322"/>
      <c r="M18" s="7"/>
      <c r="P18" s="142"/>
      <c r="Q18" s="141"/>
      <c r="R18" s="142"/>
      <c r="S18" s="141"/>
      <c r="T18" s="141"/>
      <c r="Z18" s="36"/>
      <c r="AA18" s="36"/>
    </row>
    <row r="19" spans="1:27" ht="22.5" customHeight="1">
      <c r="A19" s="5"/>
      <c r="B19" s="288" t="s">
        <v>243</v>
      </c>
      <c r="C19" s="287"/>
      <c r="D19" s="287"/>
      <c r="E19" s="6"/>
      <c r="F19" s="293"/>
      <c r="G19" s="293"/>
      <c r="H19" s="293"/>
      <c r="I19" s="293"/>
      <c r="J19" s="293"/>
      <c r="K19" s="293"/>
      <c r="L19" s="293"/>
      <c r="M19" s="7"/>
      <c r="P19" s="142"/>
      <c r="Q19" s="141"/>
      <c r="R19" s="141"/>
      <c r="S19" s="141"/>
      <c r="T19" s="141"/>
    </row>
    <row r="20" spans="1:27" ht="10" customHeight="1">
      <c r="A20" s="5"/>
      <c r="B20" s="6"/>
      <c r="C20" s="6"/>
      <c r="D20" s="6"/>
      <c r="E20" s="6"/>
      <c r="F20" s="6"/>
      <c r="G20" s="6"/>
      <c r="H20" s="6"/>
      <c r="I20" s="6"/>
      <c r="J20" s="6"/>
      <c r="K20" s="6"/>
      <c r="L20" s="6"/>
      <c r="M20" s="7"/>
    </row>
    <row r="21" spans="1:27" ht="42" customHeight="1">
      <c r="A21" s="5"/>
      <c r="B21" s="171" t="s">
        <v>3</v>
      </c>
      <c r="C21" s="171" t="s">
        <v>4</v>
      </c>
      <c r="D21" s="171" t="s">
        <v>5</v>
      </c>
      <c r="E21" s="115"/>
      <c r="F21" s="171" t="s">
        <v>6</v>
      </c>
      <c r="G21" s="292" t="s">
        <v>7</v>
      </c>
      <c r="H21" s="292"/>
      <c r="I21" s="172" t="s">
        <v>209</v>
      </c>
      <c r="J21" s="292" t="s">
        <v>242</v>
      </c>
      <c r="K21" s="292"/>
      <c r="L21" s="162" t="s">
        <v>279</v>
      </c>
      <c r="M21" s="7"/>
    </row>
    <row r="22" spans="1:27" ht="36" customHeight="1">
      <c r="A22" s="5"/>
      <c r="B22" s="262" t="s">
        <v>234</v>
      </c>
      <c r="C22" s="262"/>
      <c r="D22" s="262"/>
      <c r="E22" s="262"/>
      <c r="F22" s="262"/>
      <c r="G22" s="262"/>
      <c r="H22" s="262"/>
      <c r="I22" s="262"/>
      <c r="J22" s="262"/>
      <c r="K22" s="262"/>
      <c r="L22" s="262"/>
      <c r="M22" s="7"/>
    </row>
    <row r="23" spans="1:27" ht="50" customHeight="1">
      <c r="A23" s="5"/>
      <c r="B23" s="105">
        <v>1</v>
      </c>
      <c r="C23" s="173"/>
      <c r="D23" s="110" t="s">
        <v>232</v>
      </c>
      <c r="E23" s="103"/>
      <c r="F23" s="234"/>
      <c r="G23" s="289"/>
      <c r="H23" s="289"/>
      <c r="I23" s="175"/>
      <c r="J23" s="290"/>
      <c r="K23" s="291"/>
      <c r="L23" s="225"/>
      <c r="M23" s="7"/>
    </row>
    <row r="24" spans="1:27" ht="50" customHeight="1">
      <c r="A24" s="5"/>
      <c r="B24" s="100">
        <v>2</v>
      </c>
      <c r="C24" s="101"/>
      <c r="D24" s="102" t="s">
        <v>344</v>
      </c>
      <c r="E24" s="103"/>
      <c r="F24" s="235"/>
      <c r="G24" s="285"/>
      <c r="H24" s="286"/>
      <c r="I24" s="151"/>
      <c r="J24" s="285"/>
      <c r="K24" s="286"/>
      <c r="L24" s="225"/>
      <c r="M24" s="7"/>
      <c r="P24" s="141"/>
      <c r="Q24" s="141"/>
    </row>
    <row r="25" spans="1:27" ht="49" customHeight="1">
      <c r="A25" s="5"/>
      <c r="B25" s="100">
        <v>3</v>
      </c>
      <c r="C25" s="101"/>
      <c r="D25" s="102" t="s">
        <v>345</v>
      </c>
      <c r="E25" s="103"/>
      <c r="F25" s="235"/>
      <c r="G25" s="284"/>
      <c r="H25" s="284"/>
      <c r="I25" s="151"/>
      <c r="J25" s="285"/>
      <c r="K25" s="286"/>
      <c r="L25" s="225"/>
      <c r="M25" s="7"/>
    </row>
    <row r="26" spans="1:27" ht="42.75" customHeight="1">
      <c r="A26" s="5"/>
      <c r="B26" s="100">
        <v>4</v>
      </c>
      <c r="C26" s="101"/>
      <c r="D26" s="102" t="s">
        <v>339</v>
      </c>
      <c r="E26" s="103"/>
      <c r="F26" s="239"/>
      <c r="G26" s="284"/>
      <c r="H26" s="284"/>
      <c r="I26" s="151"/>
      <c r="J26" s="285"/>
      <c r="K26" s="286"/>
      <c r="L26" s="225"/>
      <c r="M26" s="7"/>
    </row>
    <row r="27" spans="1:27" ht="56.4" customHeight="1">
      <c r="A27" s="5"/>
      <c r="B27" s="100">
        <v>5</v>
      </c>
      <c r="C27" s="101"/>
      <c r="D27" s="102" t="s">
        <v>335</v>
      </c>
      <c r="E27" s="103"/>
      <c r="F27" s="235"/>
      <c r="G27" s="284"/>
      <c r="H27" s="284"/>
      <c r="I27" s="151"/>
      <c r="J27" s="285"/>
      <c r="K27" s="286"/>
      <c r="L27" s="225"/>
      <c r="M27" s="7"/>
    </row>
    <row r="28" spans="1:27" ht="36" customHeight="1">
      <c r="A28" s="5"/>
      <c r="B28" s="281" t="s">
        <v>219</v>
      </c>
      <c r="C28" s="282"/>
      <c r="D28" s="282"/>
      <c r="E28" s="282"/>
      <c r="F28" s="282"/>
      <c r="G28" s="282"/>
      <c r="H28" s="282"/>
      <c r="I28" s="282"/>
      <c r="J28" s="282"/>
      <c r="K28" s="282"/>
      <c r="L28" s="283"/>
      <c r="M28" s="7"/>
    </row>
    <row r="29" spans="1:27" ht="39" customHeight="1">
      <c r="A29" s="5"/>
      <c r="B29" s="105">
        <v>6</v>
      </c>
      <c r="C29" s="9"/>
      <c r="D29" s="110" t="s">
        <v>290</v>
      </c>
      <c r="E29" s="114"/>
      <c r="F29" s="280"/>
      <c r="G29" s="280"/>
      <c r="H29" s="280"/>
      <c r="I29" s="280"/>
      <c r="J29" s="280"/>
      <c r="K29" s="280"/>
      <c r="L29" s="280"/>
      <c r="M29" s="7"/>
    </row>
    <row r="30" spans="1:27" ht="35" customHeight="1">
      <c r="A30" s="5"/>
      <c r="B30" s="304"/>
      <c r="C30" s="100" t="s">
        <v>9</v>
      </c>
      <c r="D30" s="106" t="s">
        <v>334</v>
      </c>
      <c r="E30" s="103"/>
      <c r="F30" s="234"/>
      <c r="G30" s="308" t="str">
        <f>IF(F30="Yes","Policy required","")</f>
        <v/>
      </c>
      <c r="H30" s="309"/>
      <c r="I30" s="174"/>
      <c r="J30" s="310"/>
      <c r="K30" s="311"/>
      <c r="L30" s="225"/>
      <c r="M30" s="7"/>
    </row>
    <row r="31" spans="1:27" ht="24" customHeight="1">
      <c r="A31" s="5"/>
      <c r="B31" s="305"/>
      <c r="C31" s="100" t="s">
        <v>10</v>
      </c>
      <c r="D31" s="106" t="s">
        <v>312</v>
      </c>
      <c r="E31" s="103"/>
      <c r="F31" s="234"/>
      <c r="G31" s="308" t="str">
        <f>IF(F31="Yes","Policy required","")</f>
        <v/>
      </c>
      <c r="H31" s="309"/>
      <c r="I31" s="174"/>
      <c r="J31" s="273"/>
      <c r="K31" s="274"/>
      <c r="L31" s="225"/>
      <c r="M31" s="7"/>
    </row>
    <row r="32" spans="1:27" ht="24" customHeight="1">
      <c r="A32" s="5"/>
      <c r="B32" s="305"/>
      <c r="C32" s="100" t="s">
        <v>11</v>
      </c>
      <c r="D32" s="106" t="s">
        <v>291</v>
      </c>
      <c r="E32" s="103"/>
      <c r="F32" s="235"/>
      <c r="G32" s="271" t="str">
        <f>IF(F32="Yes","Policy required","")</f>
        <v/>
      </c>
      <c r="H32" s="272"/>
      <c r="I32" s="143"/>
      <c r="J32" s="273"/>
      <c r="K32" s="274"/>
      <c r="L32" s="225"/>
      <c r="M32" s="7"/>
    </row>
    <row r="33" spans="1:16" ht="35" customHeight="1">
      <c r="A33" s="5"/>
      <c r="B33" s="305"/>
      <c r="C33" s="100" t="s">
        <v>12</v>
      </c>
      <c r="D33" s="106" t="s">
        <v>340</v>
      </c>
      <c r="E33" s="103"/>
      <c r="F33" s="239"/>
      <c r="G33" s="271" t="str">
        <f>IF(F33="Yes","Policy required",IF(F33="N/A - We do not use recruiters","x",""))</f>
        <v/>
      </c>
      <c r="H33" s="272"/>
      <c r="I33" s="143"/>
      <c r="J33" s="273"/>
      <c r="K33" s="274"/>
      <c r="L33" s="225"/>
      <c r="M33" s="7"/>
    </row>
    <row r="34" spans="1:16" ht="52" customHeight="1">
      <c r="A34" s="5"/>
      <c r="B34" s="305"/>
      <c r="C34" s="100" t="s">
        <v>13</v>
      </c>
      <c r="D34" s="106" t="s">
        <v>292</v>
      </c>
      <c r="E34" s="103"/>
      <c r="F34" s="235"/>
      <c r="G34" s="271" t="str">
        <f>IF(F34="Yes","Policy required","")</f>
        <v/>
      </c>
      <c r="H34" s="272"/>
      <c r="I34" s="143"/>
      <c r="J34" s="273"/>
      <c r="K34" s="274"/>
      <c r="L34" s="225"/>
      <c r="M34" s="7"/>
    </row>
    <row r="35" spans="1:16" ht="24" customHeight="1">
      <c r="A35" s="5"/>
      <c r="B35" s="305"/>
      <c r="C35" s="100" t="s">
        <v>15</v>
      </c>
      <c r="D35" s="106" t="s">
        <v>293</v>
      </c>
      <c r="E35" s="103"/>
      <c r="F35" s="235"/>
      <c r="G35" s="271" t="str">
        <f>IF(F35="Yes","Policy required","")</f>
        <v/>
      </c>
      <c r="H35" s="272"/>
      <c r="I35" s="143"/>
      <c r="J35" s="273"/>
      <c r="K35" s="274"/>
      <c r="L35" s="225"/>
      <c r="M35" s="7"/>
    </row>
    <row r="36" spans="1:16" ht="39" customHeight="1">
      <c r="A36" s="5"/>
      <c r="B36" s="107">
        <v>7</v>
      </c>
      <c r="C36" s="25"/>
      <c r="D36" s="128" t="s">
        <v>337</v>
      </c>
      <c r="E36" s="114"/>
      <c r="F36" s="259"/>
      <c r="G36" s="260"/>
      <c r="H36" s="260"/>
      <c r="I36" s="260"/>
      <c r="J36" s="260"/>
      <c r="K36" s="260"/>
      <c r="L36" s="261"/>
      <c r="M36" s="7"/>
    </row>
    <row r="37" spans="1:16" ht="80" customHeight="1">
      <c r="A37" s="5"/>
      <c r="B37" s="26"/>
      <c r="C37" s="108" t="s">
        <v>9</v>
      </c>
      <c r="D37" s="102" t="s">
        <v>341</v>
      </c>
      <c r="E37" s="103"/>
      <c r="F37" s="239"/>
      <c r="G37" s="271" t="str">
        <f>IF(F37="Yes","Policy required",IF(F37="N/A - We do not hire migrant workers","x",""))</f>
        <v/>
      </c>
      <c r="H37" s="272"/>
      <c r="I37" s="143"/>
      <c r="J37" s="312"/>
      <c r="K37" s="274"/>
      <c r="L37" s="225"/>
      <c r="M37" s="7"/>
    </row>
    <row r="38" spans="1:16" ht="51" customHeight="1">
      <c r="A38" s="5"/>
      <c r="B38" s="27"/>
      <c r="C38" s="108" t="s">
        <v>10</v>
      </c>
      <c r="D38" s="102" t="s">
        <v>294</v>
      </c>
      <c r="E38" s="103"/>
      <c r="F38" s="239"/>
      <c r="G38" s="271" t="str">
        <f>IF(F38="Yes","Policy required",IF(F38="N/A - No housing provided","x",""))</f>
        <v/>
      </c>
      <c r="H38" s="272"/>
      <c r="I38" s="143"/>
      <c r="J38" s="273"/>
      <c r="K38" s="274"/>
      <c r="L38" s="225"/>
      <c r="M38" s="7"/>
    </row>
    <row r="39" spans="1:16" ht="53.4" customHeight="1">
      <c r="A39" s="5"/>
      <c r="B39" s="27"/>
      <c r="C39" s="108" t="s">
        <v>11</v>
      </c>
      <c r="D39" s="230" t="s">
        <v>336</v>
      </c>
      <c r="E39" s="103"/>
      <c r="F39" s="239"/>
      <c r="G39" s="271" t="str">
        <f>IF(F39="Yes","Policy required",IF(F39="N/A - We do not hire migrant workers","x",""))</f>
        <v/>
      </c>
      <c r="H39" s="272"/>
      <c r="I39" s="143"/>
      <c r="J39" s="273"/>
      <c r="K39" s="274"/>
      <c r="L39" s="225"/>
      <c r="M39" s="7"/>
    </row>
    <row r="40" spans="1:16" ht="52.25" customHeight="1">
      <c r="A40" s="5"/>
      <c r="B40" s="27"/>
      <c r="C40" s="108" t="s">
        <v>12</v>
      </c>
      <c r="D40" s="102" t="s">
        <v>14</v>
      </c>
      <c r="E40" s="103"/>
      <c r="F40" s="235"/>
      <c r="G40" s="271" t="str">
        <f>IF(F40="Yes","Policy required","")</f>
        <v/>
      </c>
      <c r="H40" s="272"/>
      <c r="I40" s="143"/>
      <c r="J40" s="312"/>
      <c r="K40" s="274"/>
      <c r="L40" s="225"/>
      <c r="M40" s="7"/>
    </row>
    <row r="41" spans="1:16" ht="81" customHeight="1">
      <c r="A41" s="5"/>
      <c r="B41" s="27"/>
      <c r="C41" s="108" t="s">
        <v>13</v>
      </c>
      <c r="D41" s="102" t="s">
        <v>342</v>
      </c>
      <c r="E41" s="103"/>
      <c r="F41" s="239"/>
      <c r="G41" s="271" t="str">
        <f>IF(OR(F41="Yes, and this applies to all employees whether required by law or by contract",F41="Yes, but only when required by law or by contract"),"Policy required","")</f>
        <v/>
      </c>
      <c r="H41" s="272"/>
      <c r="I41" s="143"/>
      <c r="J41" s="273"/>
      <c r="K41" s="274"/>
      <c r="L41" s="225"/>
      <c r="M41" s="7"/>
    </row>
    <row r="42" spans="1:16" ht="67.5" customHeight="1">
      <c r="A42" s="5"/>
      <c r="B42" s="27"/>
      <c r="C42" s="108" t="s">
        <v>15</v>
      </c>
      <c r="D42" s="102" t="s">
        <v>369</v>
      </c>
      <c r="E42" s="103"/>
      <c r="F42" s="239"/>
      <c r="G42" s="271" t="str">
        <f>IF(F42="Yes","Policy required","")</f>
        <v/>
      </c>
      <c r="H42" s="272"/>
      <c r="I42" s="163"/>
      <c r="J42" s="312"/>
      <c r="K42" s="274"/>
      <c r="L42" s="225"/>
      <c r="M42" s="7"/>
    </row>
    <row r="43" spans="1:16" ht="36" customHeight="1">
      <c r="A43" s="5"/>
      <c r="B43" s="262" t="s">
        <v>220</v>
      </c>
      <c r="C43" s="262"/>
      <c r="D43" s="262"/>
      <c r="E43" s="262"/>
      <c r="F43" s="262"/>
      <c r="G43" s="262"/>
      <c r="H43" s="262"/>
      <c r="I43" s="262"/>
      <c r="J43" s="262"/>
      <c r="K43" s="262"/>
      <c r="L43" s="262"/>
      <c r="M43" s="7"/>
    </row>
    <row r="44" spans="1:16" ht="43" customHeight="1">
      <c r="A44" s="5"/>
      <c r="B44" s="176">
        <v>8</v>
      </c>
      <c r="C44" s="177"/>
      <c r="D44" s="178" t="s">
        <v>346</v>
      </c>
      <c r="E44" s="103"/>
      <c r="F44" s="240"/>
      <c r="G44" s="317" t="str">
        <f>IF(F44="Yes","Policy required",IF(F44="N/A - We do not work with any suppliers","x",""))</f>
        <v/>
      </c>
      <c r="H44" s="318"/>
      <c r="I44" s="179"/>
      <c r="J44" s="319"/>
      <c r="K44" s="320"/>
      <c r="L44" s="225"/>
      <c r="M44" s="7"/>
      <c r="P44" s="10">
        <f>F24</f>
        <v>0</v>
      </c>
    </row>
    <row r="45" spans="1:16" ht="36" customHeight="1">
      <c r="A45" s="5"/>
      <c r="B45" s="262" t="s">
        <v>221</v>
      </c>
      <c r="C45" s="262"/>
      <c r="D45" s="262"/>
      <c r="E45" s="262"/>
      <c r="F45" s="262"/>
      <c r="G45" s="262"/>
      <c r="H45" s="262"/>
      <c r="I45" s="262"/>
      <c r="J45" s="262"/>
      <c r="K45" s="262"/>
      <c r="L45" s="262"/>
      <c r="M45" s="7"/>
    </row>
    <row r="46" spans="1:16" ht="85" customHeight="1">
      <c r="A46" s="5"/>
      <c r="B46" s="105">
        <v>9</v>
      </c>
      <c r="C46" s="109"/>
      <c r="D46" s="110" t="s">
        <v>343</v>
      </c>
      <c r="E46" s="103"/>
      <c r="F46" s="238"/>
      <c r="G46" s="308" t="str">
        <f>IF(F46="Yes","Proof of screening and evaluation of prospective recruiters required",IF(F46="N/A - We do not use recruiters","x",""))</f>
        <v/>
      </c>
      <c r="H46" s="309"/>
      <c r="I46" s="174"/>
      <c r="J46" s="310"/>
      <c r="K46" s="311"/>
      <c r="L46" s="225"/>
      <c r="M46" s="7"/>
    </row>
    <row r="47" spans="1:16" ht="57" customHeight="1">
      <c r="A47" s="5"/>
      <c r="B47" s="100">
        <v>10</v>
      </c>
      <c r="C47" s="104"/>
      <c r="D47" s="102" t="s">
        <v>359</v>
      </c>
      <c r="E47" s="103"/>
      <c r="F47" s="235"/>
      <c r="G47" s="271" t="str">
        <f>IF(F47="Yes","Proof of risk identification and verification process required","")</f>
        <v/>
      </c>
      <c r="H47" s="272"/>
      <c r="I47" s="143"/>
      <c r="J47" s="273"/>
      <c r="K47" s="274"/>
      <c r="L47" s="225"/>
      <c r="M47" s="7"/>
    </row>
    <row r="48" spans="1:16" ht="43.5" customHeight="1">
      <c r="A48" s="5"/>
      <c r="B48" s="100">
        <v>11</v>
      </c>
      <c r="C48" s="104"/>
      <c r="D48" s="127" t="s">
        <v>238</v>
      </c>
      <c r="E48" s="103"/>
      <c r="F48" s="239"/>
      <c r="G48" s="313" t="str">
        <f>IF(F48="Yes","Proof of third party verification required","")</f>
        <v/>
      </c>
      <c r="H48" s="313"/>
      <c r="I48" s="232"/>
      <c r="J48" s="314"/>
      <c r="K48" s="315"/>
      <c r="L48" s="225"/>
      <c r="M48" s="7"/>
    </row>
    <row r="49" spans="1:13" ht="36" customHeight="1">
      <c r="A49" s="5"/>
      <c r="B49" s="262" t="s">
        <v>222</v>
      </c>
      <c r="C49" s="262"/>
      <c r="D49" s="262"/>
      <c r="E49" s="262"/>
      <c r="F49" s="262"/>
      <c r="G49" s="262"/>
      <c r="H49" s="262"/>
      <c r="I49" s="262"/>
      <c r="J49" s="262"/>
      <c r="K49" s="262"/>
      <c r="L49" s="262"/>
      <c r="M49" s="7"/>
    </row>
    <row r="50" spans="1:13" ht="55.5" customHeight="1">
      <c r="A50" s="5"/>
      <c r="B50" s="105">
        <v>12</v>
      </c>
      <c r="C50" s="105"/>
      <c r="D50" s="180" t="s">
        <v>360</v>
      </c>
      <c r="E50" s="109"/>
      <c r="F50" s="234"/>
      <c r="G50" s="308" t="str">
        <f>IF(F50="Yes","Proof of training required","")</f>
        <v/>
      </c>
      <c r="H50" s="309"/>
      <c r="I50" s="174"/>
      <c r="J50" s="310"/>
      <c r="K50" s="311"/>
      <c r="L50" s="225"/>
      <c r="M50" s="7"/>
    </row>
    <row r="51" spans="1:13" ht="36" customHeight="1">
      <c r="A51" s="5"/>
      <c r="B51" s="263" t="s">
        <v>235</v>
      </c>
      <c r="C51" s="264"/>
      <c r="D51" s="264"/>
      <c r="E51" s="264"/>
      <c r="F51" s="264"/>
      <c r="G51" s="264"/>
      <c r="H51" s="264"/>
      <c r="I51" s="264"/>
      <c r="J51" s="264"/>
      <c r="K51" s="264"/>
      <c r="L51" s="265"/>
      <c r="M51" s="7"/>
    </row>
    <row r="52" spans="1:13" ht="59.5" customHeight="1">
      <c r="A52" s="5"/>
      <c r="B52" s="100">
        <v>13</v>
      </c>
      <c r="C52" s="100"/>
      <c r="D52" s="106" t="s">
        <v>361</v>
      </c>
      <c r="E52" s="111"/>
      <c r="F52" s="235"/>
      <c r="G52" s="271" t="str">
        <f>IF(F52="Yes","Proof of reporting process required","")</f>
        <v/>
      </c>
      <c r="H52" s="272"/>
      <c r="I52" s="143"/>
      <c r="J52" s="273"/>
      <c r="K52" s="274"/>
      <c r="L52" s="225"/>
      <c r="M52" s="7"/>
    </row>
    <row r="53" spans="1:13" ht="54.5" customHeight="1">
      <c r="A53" s="5"/>
      <c r="B53" s="112">
        <v>14</v>
      </c>
      <c r="C53" s="100"/>
      <c r="D53" s="102" t="s">
        <v>362</v>
      </c>
      <c r="E53" s="113"/>
      <c r="F53" s="235"/>
      <c r="G53" s="271" t="str">
        <f>IF(F53="Yes","Proof of standard required","")</f>
        <v/>
      </c>
      <c r="H53" s="272"/>
      <c r="I53" s="143"/>
      <c r="J53" s="279"/>
      <c r="K53" s="279"/>
      <c r="L53" s="225"/>
      <c r="M53" s="7"/>
    </row>
    <row r="54" spans="1:13" ht="36" customHeight="1">
      <c r="A54" s="5"/>
      <c r="B54" s="266" t="s">
        <v>223</v>
      </c>
      <c r="C54" s="267"/>
      <c r="D54" s="267"/>
      <c r="E54" s="267"/>
      <c r="F54" s="267"/>
      <c r="G54" s="267"/>
      <c r="H54" s="267"/>
      <c r="I54" s="267"/>
      <c r="J54" s="267"/>
      <c r="K54" s="267"/>
      <c r="L54" s="268"/>
      <c r="M54" s="7"/>
    </row>
    <row r="55" spans="1:13" ht="64" customHeight="1">
      <c r="A55" s="5"/>
      <c r="B55" s="107">
        <v>15</v>
      </c>
      <c r="C55" s="107"/>
      <c r="D55" s="181" t="s">
        <v>363</v>
      </c>
      <c r="E55" s="182"/>
      <c r="F55" s="237"/>
      <c r="G55" s="275" t="str">
        <f>IF(F55="Yes","Proof of certification required",IF(F46="N/A - We do not work with any suppliers","x",""))</f>
        <v/>
      </c>
      <c r="H55" s="276"/>
      <c r="I55" s="183"/>
      <c r="J55" s="277"/>
      <c r="K55" s="278"/>
      <c r="L55" s="225"/>
      <c r="M55" s="7"/>
    </row>
    <row r="56" spans="1:13" ht="36" customHeight="1">
      <c r="A56" s="5"/>
      <c r="B56" s="262" t="s">
        <v>224</v>
      </c>
      <c r="C56" s="262"/>
      <c r="D56" s="262"/>
      <c r="E56" s="262"/>
      <c r="F56" s="262"/>
      <c r="G56" s="262"/>
      <c r="H56" s="262"/>
      <c r="I56" s="262"/>
      <c r="J56" s="262"/>
      <c r="K56" s="262"/>
      <c r="L56" s="262"/>
      <c r="M56" s="7"/>
    </row>
    <row r="57" spans="1:13" ht="92" customHeight="1">
      <c r="A57" s="5"/>
      <c r="B57" s="176">
        <v>16</v>
      </c>
      <c r="C57" s="176"/>
      <c r="D57" s="185" t="s">
        <v>350</v>
      </c>
      <c r="E57" s="177"/>
      <c r="F57" s="236"/>
      <c r="G57" s="317" t="str">
        <f>IF(F57="Yes","Proof of public disclosure required","")</f>
        <v/>
      </c>
      <c r="H57" s="318"/>
      <c r="I57" s="179"/>
      <c r="J57" s="319"/>
      <c r="K57" s="320"/>
      <c r="L57" s="226"/>
      <c r="M57" s="7"/>
    </row>
    <row r="58" spans="1:13" ht="36" customHeight="1">
      <c r="A58" s="5"/>
      <c r="B58" s="262" t="s">
        <v>370</v>
      </c>
      <c r="C58" s="262"/>
      <c r="D58" s="262"/>
      <c r="E58" s="262"/>
      <c r="F58" s="262"/>
      <c r="G58" s="262"/>
      <c r="H58" s="262"/>
      <c r="I58" s="262"/>
      <c r="J58" s="262"/>
      <c r="K58" s="262"/>
      <c r="L58" s="262"/>
      <c r="M58" s="7"/>
    </row>
    <row r="59" spans="1:13" ht="87" customHeight="1">
      <c r="A59" s="5"/>
      <c r="B59" s="105">
        <v>17</v>
      </c>
      <c r="C59" s="109"/>
      <c r="D59" s="110" t="s">
        <v>295</v>
      </c>
      <c r="E59" s="103"/>
      <c r="F59" s="234"/>
      <c r="G59" s="289"/>
      <c r="H59" s="289"/>
      <c r="I59" s="184"/>
      <c r="J59" s="269"/>
      <c r="K59" s="270"/>
      <c r="L59" s="225"/>
      <c r="M59" s="7"/>
    </row>
    <row r="60" spans="1:13" ht="57" customHeight="1">
      <c r="A60" s="5"/>
      <c r="B60" s="100">
        <v>18</v>
      </c>
      <c r="C60" s="104"/>
      <c r="D60" s="102" t="s">
        <v>371</v>
      </c>
      <c r="E60" s="103"/>
      <c r="F60" s="235"/>
      <c r="G60" s="271" t="str">
        <f>IF(F60="Yes","Compliance plan required","")</f>
        <v/>
      </c>
      <c r="H60" s="272"/>
      <c r="I60" s="143"/>
      <c r="J60" s="316"/>
      <c r="K60" s="274"/>
      <c r="L60" s="225"/>
      <c r="M60" s="7"/>
    </row>
    <row r="61" spans="1:13" ht="82.75" customHeight="1">
      <c r="A61" s="5"/>
      <c r="B61" s="100">
        <v>19</v>
      </c>
      <c r="C61" s="104"/>
      <c r="D61" s="102" t="s">
        <v>322</v>
      </c>
      <c r="E61" s="103"/>
      <c r="F61" s="235"/>
      <c r="G61" s="271" t="str">
        <f>IF(F61="Yes","Proof of dissemination of compliance plan (ex. link)","")</f>
        <v/>
      </c>
      <c r="H61" s="272"/>
      <c r="I61" s="143"/>
      <c r="J61" s="273"/>
      <c r="K61" s="274"/>
      <c r="L61" s="225"/>
      <c r="M61" s="7"/>
    </row>
    <row r="62" spans="1:13" ht="138.65" customHeight="1">
      <c r="A62" s="5"/>
      <c r="B62" s="100">
        <v>20</v>
      </c>
      <c r="C62" s="104"/>
      <c r="D62" s="102" t="s">
        <v>338</v>
      </c>
      <c r="E62" s="103"/>
      <c r="F62" s="235"/>
      <c r="G62" s="271" t="str">
        <f>IF(F62="Yes","Annual certification required","")</f>
        <v/>
      </c>
      <c r="H62" s="272"/>
      <c r="I62" s="143"/>
      <c r="J62" s="273"/>
      <c r="K62" s="274"/>
      <c r="L62" s="225"/>
      <c r="M62" s="7"/>
    </row>
    <row r="63" spans="1:13" ht="9.5" customHeight="1">
      <c r="A63" s="5"/>
      <c r="B63" s="6"/>
      <c r="C63" s="6"/>
      <c r="D63" s="6"/>
      <c r="E63" s="6"/>
      <c r="F63" s="6"/>
      <c r="G63" s="6"/>
      <c r="H63" s="6"/>
      <c r="I63" s="6"/>
      <c r="J63" s="6"/>
      <c r="K63" s="6"/>
      <c r="L63" s="6"/>
      <c r="M63" s="7"/>
    </row>
    <row r="64" spans="1:13" ht="36" customHeight="1">
      <c r="A64" s="5"/>
      <c r="B64" s="262" t="s">
        <v>16</v>
      </c>
      <c r="C64" s="262"/>
      <c r="D64" s="262"/>
      <c r="E64" s="262"/>
      <c r="F64" s="262"/>
      <c r="G64" s="262"/>
      <c r="H64" s="262"/>
      <c r="I64" s="262"/>
      <c r="J64" s="262"/>
      <c r="K64" s="262"/>
      <c r="L64" s="262"/>
      <c r="M64" s="7"/>
    </row>
    <row r="65" spans="1:13" ht="45.75" customHeight="1">
      <c r="A65" s="5"/>
      <c r="B65" s="256" t="s">
        <v>225</v>
      </c>
      <c r="C65" s="257"/>
      <c r="D65" s="257"/>
      <c r="E65" s="257"/>
      <c r="F65" s="257"/>
      <c r="G65" s="257"/>
      <c r="H65" s="257"/>
      <c r="I65" s="257"/>
      <c r="J65" s="257"/>
      <c r="K65" s="258"/>
      <c r="L65" s="231"/>
      <c r="M65" s="186"/>
    </row>
    <row r="66" spans="1:13" ht="15" customHeight="1">
      <c r="A66" s="306" t="s">
        <v>296</v>
      </c>
      <c r="B66" s="306"/>
      <c r="C66" s="306"/>
      <c r="D66" s="306"/>
      <c r="E66" s="306"/>
      <c r="F66" s="306"/>
      <c r="G66" s="306"/>
      <c r="H66" s="306"/>
      <c r="I66" s="306"/>
      <c r="J66" s="306"/>
      <c r="K66" s="306"/>
      <c r="L66" s="306"/>
      <c r="M66" s="307"/>
    </row>
    <row r="67" spans="1:13"/>
    <row r="68" spans="1:13"/>
    <row r="69" spans="1:13"/>
    <row r="70" spans="1:13"/>
    <row r="71" spans="1:13"/>
    <row r="72" spans="1:13"/>
    <row r="73" spans="1:13"/>
    <row r="74" spans="1:13"/>
    <row r="75" spans="1:13"/>
  </sheetData>
  <sheetProtection algorithmName="SHA-512" hashValue="PCcZ+FYWDRFwn/eDjTtFknQZ8Y9kiJwFFizehcgrBkn/IpMLlHHQZE5Ze4cpRz7JoLnhwhUFpU+bxe1MbLxHCg==" saltValue="yrggjqOyrkVGe8z/o1i2lQ==" spinCount="100000" sheet="1" objects="1" selectLockedCells="1"/>
  <mergeCells count="104">
    <mergeCell ref="B13:D13"/>
    <mergeCell ref="B14:D14"/>
    <mergeCell ref="B9:D9"/>
    <mergeCell ref="B10:D10"/>
    <mergeCell ref="B11:D11"/>
    <mergeCell ref="B18:D18"/>
    <mergeCell ref="F13:L13"/>
    <mergeCell ref="F14:L14"/>
    <mergeCell ref="F15:L15"/>
    <mergeCell ref="F16:L16"/>
    <mergeCell ref="F17:L17"/>
    <mergeCell ref="F18:L18"/>
    <mergeCell ref="J35:K35"/>
    <mergeCell ref="G44:H44"/>
    <mergeCell ref="J44:K44"/>
    <mergeCell ref="G30:H30"/>
    <mergeCell ref="J30:K30"/>
    <mergeCell ref="G32:H32"/>
    <mergeCell ref="J32:K32"/>
    <mergeCell ref="G33:H33"/>
    <mergeCell ref="J33:K33"/>
    <mergeCell ref="G34:H34"/>
    <mergeCell ref="J34:K34"/>
    <mergeCell ref="G35:H35"/>
    <mergeCell ref="G39:H39"/>
    <mergeCell ref="G40:H40"/>
    <mergeCell ref="G41:H41"/>
    <mergeCell ref="G42:H42"/>
    <mergeCell ref="G37:H37"/>
    <mergeCell ref="J37:K37"/>
    <mergeCell ref="G38:H38"/>
    <mergeCell ref="G31:H31"/>
    <mergeCell ref="J31:K31"/>
    <mergeCell ref="B30:B35"/>
    <mergeCell ref="A66:M66"/>
    <mergeCell ref="G50:H50"/>
    <mergeCell ref="J50:K50"/>
    <mergeCell ref="G46:H46"/>
    <mergeCell ref="J46:K46"/>
    <mergeCell ref="J38:K38"/>
    <mergeCell ref="J39:K39"/>
    <mergeCell ref="J40:K40"/>
    <mergeCell ref="J41:K41"/>
    <mergeCell ref="J42:K42"/>
    <mergeCell ref="G47:H47"/>
    <mergeCell ref="J47:K47"/>
    <mergeCell ref="G48:H48"/>
    <mergeCell ref="J48:K48"/>
    <mergeCell ref="G60:H60"/>
    <mergeCell ref="J60:K60"/>
    <mergeCell ref="G61:H61"/>
    <mergeCell ref="J61:K61"/>
    <mergeCell ref="G62:H62"/>
    <mergeCell ref="J62:K62"/>
    <mergeCell ref="G57:H57"/>
    <mergeCell ref="J57:K57"/>
    <mergeCell ref="G59:H59"/>
    <mergeCell ref="D2:L2"/>
    <mergeCell ref="B4:I4"/>
    <mergeCell ref="B6:L6"/>
    <mergeCell ref="B8:L8"/>
    <mergeCell ref="F9:L9"/>
    <mergeCell ref="F10:L10"/>
    <mergeCell ref="F11:L11"/>
    <mergeCell ref="F12:L12"/>
    <mergeCell ref="J4:K4"/>
    <mergeCell ref="B12:D12"/>
    <mergeCell ref="B22:L22"/>
    <mergeCell ref="F29:L29"/>
    <mergeCell ref="B28:L28"/>
    <mergeCell ref="G27:H27"/>
    <mergeCell ref="J27:K27"/>
    <mergeCell ref="B15:D15"/>
    <mergeCell ref="B16:D16"/>
    <mergeCell ref="B17:D17"/>
    <mergeCell ref="B19:D19"/>
    <mergeCell ref="G23:H23"/>
    <mergeCell ref="J23:K23"/>
    <mergeCell ref="G24:H24"/>
    <mergeCell ref="J24:K24"/>
    <mergeCell ref="G25:H25"/>
    <mergeCell ref="J25:K25"/>
    <mergeCell ref="G26:H26"/>
    <mergeCell ref="J26:K26"/>
    <mergeCell ref="G21:H21"/>
    <mergeCell ref="J21:K21"/>
    <mergeCell ref="F19:L19"/>
    <mergeCell ref="B65:K65"/>
    <mergeCell ref="F36:L36"/>
    <mergeCell ref="B43:L43"/>
    <mergeCell ref="B45:L45"/>
    <mergeCell ref="B49:L49"/>
    <mergeCell ref="B51:L51"/>
    <mergeCell ref="B54:L54"/>
    <mergeCell ref="B56:L56"/>
    <mergeCell ref="B58:L58"/>
    <mergeCell ref="B64:L64"/>
    <mergeCell ref="J59:K59"/>
    <mergeCell ref="G52:H52"/>
    <mergeCell ref="J52:K52"/>
    <mergeCell ref="G55:H55"/>
    <mergeCell ref="J55:K55"/>
    <mergeCell ref="J53:K53"/>
    <mergeCell ref="G53:H53"/>
  </mergeCells>
  <phoneticPr fontId="34" type="noConversion"/>
  <conditionalFormatting sqref="B9">
    <cfRule type="expression" dxfId="237" priority="394">
      <formula>AND($G9&lt;&gt;"",#REF!="")</formula>
    </cfRule>
  </conditionalFormatting>
  <conditionalFormatting sqref="R18">
    <cfRule type="expression" dxfId="236" priority="416">
      <formula>AND($G9&lt;&gt;"",#REF!="")</formula>
    </cfRule>
  </conditionalFormatting>
  <conditionalFormatting sqref="R18">
    <cfRule type="expression" dxfId="235" priority="417">
      <formula>AND(#REF!&lt;&gt;"",#REF!&lt;&gt;"")</formula>
    </cfRule>
  </conditionalFormatting>
  <conditionalFormatting sqref="P10">
    <cfRule type="expression" dxfId="234" priority="418">
      <formula>AND($G10&lt;&gt;"",#REF!="")</formula>
    </cfRule>
  </conditionalFormatting>
  <conditionalFormatting sqref="P10">
    <cfRule type="expression" dxfId="233" priority="419">
      <formula>AND(#REF!&lt;&gt;"",#REF!&lt;&gt;"")</formula>
    </cfRule>
  </conditionalFormatting>
  <conditionalFormatting sqref="P11">
    <cfRule type="expression" dxfId="232" priority="420">
      <formula>AND($G11&lt;&gt;"",#REF!="")</formula>
    </cfRule>
  </conditionalFormatting>
  <conditionalFormatting sqref="P11">
    <cfRule type="expression" dxfId="231" priority="421">
      <formula>AND(#REF!&lt;&gt;"",#REF!&lt;&gt;"")</formula>
    </cfRule>
  </conditionalFormatting>
  <conditionalFormatting sqref="P12">
    <cfRule type="expression" dxfId="230" priority="422">
      <formula>AND($G12&lt;&gt;"",#REF!="")</formula>
    </cfRule>
  </conditionalFormatting>
  <conditionalFormatting sqref="P12">
    <cfRule type="expression" dxfId="229" priority="423">
      <formula>AND(#REF!&lt;&gt;"",#REF!&lt;&gt;"")</formula>
    </cfRule>
  </conditionalFormatting>
  <conditionalFormatting sqref="P13">
    <cfRule type="expression" dxfId="228" priority="424">
      <formula>AND($G13&lt;&gt;"",#REF!="")</formula>
    </cfRule>
  </conditionalFormatting>
  <conditionalFormatting sqref="P13">
    <cfRule type="expression" dxfId="227" priority="425">
      <formula>AND(#REF!&lt;&gt;"",#REF!&lt;&gt;"")</formula>
    </cfRule>
  </conditionalFormatting>
  <conditionalFormatting sqref="P14">
    <cfRule type="expression" dxfId="226" priority="426">
      <formula>AND($G14&lt;&gt;"",#REF!="")</formula>
    </cfRule>
  </conditionalFormatting>
  <conditionalFormatting sqref="P14">
    <cfRule type="expression" dxfId="225" priority="427">
      <formula>AND(#REF!&lt;&gt;"",#REF!&lt;&gt;"")</formula>
    </cfRule>
  </conditionalFormatting>
  <conditionalFormatting sqref="P15">
    <cfRule type="expression" dxfId="224" priority="428">
      <formula>AND($G15&lt;&gt;"",#REF!="")</formula>
    </cfRule>
  </conditionalFormatting>
  <conditionalFormatting sqref="P15">
    <cfRule type="expression" dxfId="223" priority="429">
      <formula>AND(#REF!&lt;&gt;"",#REF!&lt;&gt;"")</formula>
    </cfRule>
  </conditionalFormatting>
  <conditionalFormatting sqref="P16">
    <cfRule type="expression" dxfId="222" priority="430">
      <formula>AND($G16&lt;&gt;"",#REF!="")</formula>
    </cfRule>
  </conditionalFormatting>
  <conditionalFormatting sqref="P16">
    <cfRule type="expression" dxfId="221" priority="431">
      <formula>AND(#REF!&lt;&gt;"",#REF!&lt;&gt;"")</formula>
    </cfRule>
  </conditionalFormatting>
  <conditionalFormatting sqref="P17">
    <cfRule type="expression" dxfId="220" priority="432">
      <formula>AND($G17&lt;&gt;"",#REF!="")</formula>
    </cfRule>
  </conditionalFormatting>
  <conditionalFormatting sqref="P17">
    <cfRule type="expression" dxfId="219" priority="433">
      <formula>AND(#REF!&lt;&gt;"",#REF!&lt;&gt;"")</formula>
    </cfRule>
  </conditionalFormatting>
  <conditionalFormatting sqref="P18">
    <cfRule type="expression" dxfId="218" priority="434">
      <formula>AND($G18&lt;&gt;"",#REF!="")</formula>
    </cfRule>
  </conditionalFormatting>
  <conditionalFormatting sqref="P18">
    <cfRule type="expression" dxfId="217" priority="435">
      <formula>AND(#REF!&lt;&gt;"",#REF!&lt;&gt;"")</formula>
    </cfRule>
  </conditionalFormatting>
  <conditionalFormatting sqref="P19">
    <cfRule type="expression" dxfId="216" priority="436">
      <formula>AND($G19&lt;&gt;"",#REF!="")</formula>
    </cfRule>
  </conditionalFormatting>
  <conditionalFormatting sqref="P19">
    <cfRule type="expression" dxfId="215" priority="437">
      <formula>AND(#REF!&lt;&gt;"",#REF!&lt;&gt;"")</formula>
    </cfRule>
  </conditionalFormatting>
  <conditionalFormatting sqref="B9">
    <cfRule type="expression" dxfId="214" priority="395">
      <formula>AND(#REF!&lt;&gt;"",#REF!&lt;&gt;"")</formula>
    </cfRule>
  </conditionalFormatting>
  <conditionalFormatting sqref="B10">
    <cfRule type="expression" dxfId="213" priority="396">
      <formula>AND($G10&lt;&gt;"",#REF!="")</formula>
    </cfRule>
  </conditionalFormatting>
  <conditionalFormatting sqref="B10">
    <cfRule type="expression" dxfId="212" priority="397">
      <formula>AND(#REF!&lt;&gt;"",#REF!&lt;&gt;"")</formula>
    </cfRule>
  </conditionalFormatting>
  <conditionalFormatting sqref="B11">
    <cfRule type="expression" dxfId="211" priority="398">
      <formula>AND($G11&lt;&gt;"",#REF!="")</formula>
    </cfRule>
  </conditionalFormatting>
  <conditionalFormatting sqref="B11">
    <cfRule type="expression" dxfId="210" priority="399">
      <formula>AND(#REF!&lt;&gt;"",#REF!&lt;&gt;"")</formula>
    </cfRule>
  </conditionalFormatting>
  <conditionalFormatting sqref="B12">
    <cfRule type="expression" dxfId="209" priority="400">
      <formula>AND($G12&lt;&gt;"",#REF!="")</formula>
    </cfRule>
  </conditionalFormatting>
  <conditionalFormatting sqref="B12">
    <cfRule type="expression" dxfId="208" priority="401">
      <formula>AND(#REF!&lt;&gt;"",#REF!&lt;&gt;"")</formula>
    </cfRule>
  </conditionalFormatting>
  <conditionalFormatting sqref="B13">
    <cfRule type="expression" dxfId="207" priority="402">
      <formula>AND($G13&lt;&gt;"",#REF!="")</formula>
    </cfRule>
  </conditionalFormatting>
  <conditionalFormatting sqref="B13">
    <cfRule type="expression" dxfId="206" priority="403">
      <formula>AND(#REF!&lt;&gt;"",#REF!&lt;&gt;"")</formula>
    </cfRule>
  </conditionalFormatting>
  <conditionalFormatting sqref="B14">
    <cfRule type="expression" dxfId="205" priority="404">
      <formula>AND($G14&lt;&gt;"",#REF!="")</formula>
    </cfRule>
  </conditionalFormatting>
  <conditionalFormatting sqref="B14">
    <cfRule type="expression" dxfId="204" priority="405">
      <formula>AND(#REF!&lt;&gt;"",#REF!&lt;&gt;"")</formula>
    </cfRule>
  </conditionalFormatting>
  <conditionalFormatting sqref="B15">
    <cfRule type="expression" dxfId="203" priority="406">
      <formula>AND($G15&lt;&gt;"",#REF!="")</formula>
    </cfRule>
  </conditionalFormatting>
  <conditionalFormatting sqref="B15">
    <cfRule type="expression" dxfId="202" priority="407">
      <formula>AND(#REF!&lt;&gt;"",#REF!&lt;&gt;"")</formula>
    </cfRule>
  </conditionalFormatting>
  <conditionalFormatting sqref="B16">
    <cfRule type="expression" dxfId="201" priority="408">
      <formula>AND($G16&lt;&gt;"",#REF!="")</formula>
    </cfRule>
  </conditionalFormatting>
  <conditionalFormatting sqref="B16">
    <cfRule type="expression" dxfId="200" priority="409">
      <formula>AND(#REF!&lt;&gt;"",#REF!&lt;&gt;"")</formula>
    </cfRule>
  </conditionalFormatting>
  <conditionalFormatting sqref="B17">
    <cfRule type="expression" dxfId="199" priority="410">
      <formula>AND($G17&lt;&gt;"",#REF!="")</formula>
    </cfRule>
  </conditionalFormatting>
  <conditionalFormatting sqref="B17">
    <cfRule type="expression" dxfId="198" priority="411">
      <formula>AND(#REF!&lt;&gt;"",#REF!&lt;&gt;"")</formula>
    </cfRule>
  </conditionalFormatting>
  <conditionalFormatting sqref="B18">
    <cfRule type="expression" dxfId="197" priority="412">
      <formula>AND($G18&lt;&gt;"",#REF!="")</formula>
    </cfRule>
  </conditionalFormatting>
  <conditionalFormatting sqref="B18">
    <cfRule type="expression" dxfId="196" priority="413">
      <formula>AND(#REF!&lt;&gt;"",#REF!&lt;&gt;"")</formula>
    </cfRule>
  </conditionalFormatting>
  <conditionalFormatting sqref="B19">
    <cfRule type="expression" dxfId="195" priority="414">
      <formula>AND($G19&lt;&gt;"",#REF!="")</formula>
    </cfRule>
  </conditionalFormatting>
  <conditionalFormatting sqref="B19">
    <cfRule type="expression" dxfId="194" priority="415">
      <formula>AND(#REF!&lt;&gt;"",#REF!&lt;&gt;"")</formula>
    </cfRule>
  </conditionalFormatting>
  <conditionalFormatting sqref="I23">
    <cfRule type="expression" dxfId="193" priority="393" stopIfTrue="1">
      <formula>G23="x"</formula>
    </cfRule>
  </conditionalFormatting>
  <conditionalFormatting sqref="I24:I27">
    <cfRule type="expression" dxfId="192" priority="392" stopIfTrue="1">
      <formula>G24="x"</formula>
    </cfRule>
  </conditionalFormatting>
  <conditionalFormatting sqref="J25:K27">
    <cfRule type="expression" dxfId="191" priority="390" stopIfTrue="1">
      <formula>G25="x"</formula>
    </cfRule>
  </conditionalFormatting>
  <conditionalFormatting sqref="I48">
    <cfRule type="expression" dxfId="190" priority="374" stopIfTrue="1">
      <formula>G48="x"</formula>
    </cfRule>
  </conditionalFormatting>
  <conditionalFormatting sqref="J48:K48">
    <cfRule type="expression" dxfId="189" priority="373" stopIfTrue="1">
      <formula>G48="x"</formula>
    </cfRule>
  </conditionalFormatting>
  <conditionalFormatting sqref="I44">
    <cfRule type="expression" dxfId="188" priority="183">
      <formula>I44&lt;&gt;""</formula>
    </cfRule>
    <cfRule type="expression" dxfId="187" priority="184">
      <formula>G44&lt;&gt;""</formula>
    </cfRule>
    <cfRule type="expression" dxfId="186" priority="355" stopIfTrue="1">
      <formula>G44=""</formula>
    </cfRule>
  </conditionalFormatting>
  <conditionalFormatting sqref="I52:I53">
    <cfRule type="expression" dxfId="185" priority="195">
      <formula>I52&lt;&gt;""</formula>
    </cfRule>
    <cfRule type="expression" dxfId="184" priority="196">
      <formula>G52&lt;&gt;""</formula>
    </cfRule>
    <cfRule type="expression" dxfId="183" priority="352" stopIfTrue="1">
      <formula>G52=""</formula>
    </cfRule>
  </conditionalFormatting>
  <conditionalFormatting sqref="I55">
    <cfRule type="expression" dxfId="182" priority="193">
      <formula>I55&lt;&gt;""</formula>
    </cfRule>
    <cfRule type="expression" dxfId="181" priority="194">
      <formula>G55&lt;&gt;""</formula>
    </cfRule>
    <cfRule type="expression" dxfId="180" priority="351" stopIfTrue="1">
      <formula>G55=""</formula>
    </cfRule>
  </conditionalFormatting>
  <conditionalFormatting sqref="I57">
    <cfRule type="expression" dxfId="179" priority="191">
      <formula>I57&lt;&gt;""</formula>
    </cfRule>
    <cfRule type="expression" dxfId="178" priority="192">
      <formula>G57&lt;&gt;""</formula>
    </cfRule>
    <cfRule type="expression" dxfId="177" priority="347" stopIfTrue="1">
      <formula>G57=""</formula>
    </cfRule>
  </conditionalFormatting>
  <conditionalFormatting sqref="I50">
    <cfRule type="expression" dxfId="176" priority="197">
      <formula>I50&lt;&gt;0</formula>
    </cfRule>
    <cfRule type="expression" dxfId="175" priority="198">
      <formula>G50&lt;&gt;""</formula>
    </cfRule>
    <cfRule type="expression" dxfId="174" priority="346" stopIfTrue="1">
      <formula>G50=""</formula>
    </cfRule>
  </conditionalFormatting>
  <conditionalFormatting sqref="I59">
    <cfRule type="expression" dxfId="173" priority="345" stopIfTrue="1">
      <formula>G59="x"</formula>
    </cfRule>
  </conditionalFormatting>
  <conditionalFormatting sqref="J59:K59">
    <cfRule type="expression" dxfId="172" priority="344" stopIfTrue="1">
      <formula>G59="x"</formula>
    </cfRule>
  </conditionalFormatting>
  <conditionalFormatting sqref="I60:I62">
    <cfRule type="expression" dxfId="171" priority="199">
      <formula>I60&lt;&gt;""</formula>
    </cfRule>
    <cfRule type="expression" dxfId="170" priority="200">
      <formula>G60&lt;&gt;""</formula>
    </cfRule>
    <cfRule type="expression" dxfId="169" priority="336" stopIfTrue="1">
      <formula>G60=""</formula>
    </cfRule>
  </conditionalFormatting>
  <conditionalFormatting sqref="F27">
    <cfRule type="expression" dxfId="168" priority="334" stopIfTrue="1">
      <formula>F27=""</formula>
    </cfRule>
  </conditionalFormatting>
  <conditionalFormatting sqref="F48">
    <cfRule type="expression" dxfId="167" priority="329" stopIfTrue="1">
      <formula>F48=""</formula>
    </cfRule>
  </conditionalFormatting>
  <conditionalFormatting sqref="F52">
    <cfRule type="expression" dxfId="166" priority="327" stopIfTrue="1">
      <formula>F52=""</formula>
    </cfRule>
  </conditionalFormatting>
  <conditionalFormatting sqref="F55">
    <cfRule type="expression" dxfId="165" priority="326" stopIfTrue="1">
      <formula>F55=""</formula>
    </cfRule>
  </conditionalFormatting>
  <conditionalFormatting sqref="F9:F19">
    <cfRule type="expression" dxfId="164" priority="278" stopIfTrue="1">
      <formula>F9=""</formula>
    </cfRule>
  </conditionalFormatting>
  <conditionalFormatting sqref="J44 J30:J35">
    <cfRule type="expression" dxfId="163" priority="226" stopIfTrue="1">
      <formula>AND(I30&lt;&gt;"",J30="")</formula>
    </cfRule>
    <cfRule type="expression" dxfId="162" priority="227" stopIfTrue="1">
      <formula>OR(I30="",I30="File")</formula>
    </cfRule>
  </conditionalFormatting>
  <conditionalFormatting sqref="J44:K44">
    <cfRule type="expression" dxfId="161" priority="225">
      <formula>AND(I44&lt;&gt;"",J44&lt;&gt;"")</formula>
    </cfRule>
  </conditionalFormatting>
  <conditionalFormatting sqref="J46:K48">
    <cfRule type="expression" dxfId="160" priority="216">
      <formula>AND(I46&lt;&gt;"",J46&lt;&gt;"")</formula>
    </cfRule>
  </conditionalFormatting>
  <conditionalFormatting sqref="J50">
    <cfRule type="expression" dxfId="159" priority="214" stopIfTrue="1">
      <formula>AND(I50&lt;&gt;"",J50="")</formula>
    </cfRule>
    <cfRule type="expression" dxfId="158" priority="215" stopIfTrue="1">
      <formula>OR(I50="",I50="File")</formula>
    </cfRule>
  </conditionalFormatting>
  <conditionalFormatting sqref="J50:K50">
    <cfRule type="expression" dxfId="157" priority="213">
      <formula>AND(I50&lt;&gt;"",J50&lt;&gt;"")</formula>
    </cfRule>
  </conditionalFormatting>
  <conditionalFormatting sqref="J53">
    <cfRule type="expression" dxfId="156" priority="211" stopIfTrue="1">
      <formula>AND(I53&lt;&gt;"",J53="")</formula>
    </cfRule>
    <cfRule type="expression" dxfId="155" priority="212" stopIfTrue="1">
      <formula>OR(I53="",I53="File")</formula>
    </cfRule>
  </conditionalFormatting>
  <conditionalFormatting sqref="J53">
    <cfRule type="expression" dxfId="154" priority="210">
      <formula>AND(I53&lt;&gt;"",J53&lt;&gt;"")</formula>
    </cfRule>
  </conditionalFormatting>
  <conditionalFormatting sqref="J55">
    <cfRule type="expression" dxfId="153" priority="208" stopIfTrue="1">
      <formula>AND(I55&lt;&gt;"",J55="")</formula>
    </cfRule>
    <cfRule type="expression" dxfId="152" priority="209" stopIfTrue="1">
      <formula>OR(I55="",I55="File")</formula>
    </cfRule>
  </conditionalFormatting>
  <conditionalFormatting sqref="J55:L55">
    <cfRule type="expression" dxfId="151" priority="207">
      <formula>AND(I55&lt;&gt;"",J55&lt;&gt;"")</formula>
    </cfRule>
  </conditionalFormatting>
  <conditionalFormatting sqref="J57">
    <cfRule type="expression" dxfId="150" priority="205" stopIfTrue="1">
      <formula>AND(I57&lt;&gt;"",J57="")</formula>
    </cfRule>
    <cfRule type="expression" dxfId="149" priority="206" stopIfTrue="1">
      <formula>OR(I57="",I57="File")</formula>
    </cfRule>
  </conditionalFormatting>
  <conditionalFormatting sqref="J57:K57">
    <cfRule type="expression" dxfId="148" priority="204">
      <formula>AND(I57&lt;&gt;"",J57&lt;&gt;"")</formula>
    </cfRule>
  </conditionalFormatting>
  <conditionalFormatting sqref="J60:J62">
    <cfRule type="expression" dxfId="147" priority="202" stopIfTrue="1">
      <formula>AND(I60&lt;&gt;"",J60="")</formula>
    </cfRule>
    <cfRule type="expression" dxfId="146" priority="203" stopIfTrue="1">
      <formula>OR(I60="",I60="File")</formula>
    </cfRule>
  </conditionalFormatting>
  <conditionalFormatting sqref="J60:K62">
    <cfRule type="expression" dxfId="145" priority="201">
      <formula>AND(I60&lt;&gt;"",J60&lt;&gt;"")</formula>
    </cfRule>
  </conditionalFormatting>
  <conditionalFormatting sqref="F27">
    <cfRule type="expression" dxfId="144" priority="180">
      <formula>OR(F26="No",F26="",F26="N/A - We do not hire foreign or domestic migrant workers")</formula>
    </cfRule>
  </conditionalFormatting>
  <conditionalFormatting sqref="F37:F42">
    <cfRule type="expression" dxfId="143" priority="178" stopIfTrue="1">
      <formula>F37=""</formula>
    </cfRule>
  </conditionalFormatting>
  <conditionalFormatting sqref="I37:I41">
    <cfRule type="expression" dxfId="142" priority="158">
      <formula>$I37&lt;&gt;""</formula>
    </cfRule>
    <cfRule type="expression" dxfId="141" priority="159" stopIfTrue="1">
      <formula>OR($G37="",$G37="x")</formula>
    </cfRule>
    <cfRule type="expression" dxfId="140" priority="163">
      <formula>$G37&lt;&gt;""</formula>
    </cfRule>
  </conditionalFormatting>
  <conditionalFormatting sqref="J37:J41">
    <cfRule type="expression" dxfId="139" priority="161" stopIfTrue="1">
      <formula>AND(I37&lt;&gt;"",J37="")</formula>
    </cfRule>
    <cfRule type="expression" dxfId="138" priority="162" stopIfTrue="1">
      <formula>OR(I37="",I37="File")</formula>
    </cfRule>
  </conditionalFormatting>
  <conditionalFormatting sqref="J37:K41">
    <cfRule type="expression" dxfId="137" priority="160">
      <formula>AND(I37&lt;&gt;"",J37&lt;&gt;"")</formula>
    </cfRule>
  </conditionalFormatting>
  <conditionalFormatting sqref="F30:F35">
    <cfRule type="expression" dxfId="136" priority="157" stopIfTrue="1">
      <formula>F30=""</formula>
    </cfRule>
  </conditionalFormatting>
  <conditionalFormatting sqref="G30:H35">
    <cfRule type="expression" dxfId="135" priority="156" stopIfTrue="1">
      <formula>F30=""</formula>
    </cfRule>
  </conditionalFormatting>
  <conditionalFormatting sqref="G30:H35">
    <cfRule type="expression" dxfId="134" priority="155" stopIfTrue="1">
      <formula>F30="No"</formula>
    </cfRule>
  </conditionalFormatting>
  <conditionalFormatting sqref="J30:K30 J32:K35 J31">
    <cfRule type="expression" dxfId="133" priority="151">
      <formula>AND(I30&lt;&gt;"",J30&lt;&gt;"")</formula>
    </cfRule>
  </conditionalFormatting>
  <conditionalFormatting sqref="G30:H31">
    <cfRule type="expression" dxfId="132" priority="148">
      <formula>AND(I30&lt;&gt;"",J30&lt;&gt;"")</formula>
    </cfRule>
  </conditionalFormatting>
  <conditionalFormatting sqref="G32:H35">
    <cfRule type="expression" dxfId="131" priority="147">
      <formula>AND(I32&lt;&gt;"",J32&lt;&gt;"")</formula>
    </cfRule>
  </conditionalFormatting>
  <conditionalFormatting sqref="G38:H41">
    <cfRule type="expression" dxfId="130" priority="146" stopIfTrue="1">
      <formula>F38=""</formula>
    </cfRule>
  </conditionalFormatting>
  <conditionalFormatting sqref="G38:H41">
    <cfRule type="expression" dxfId="129" priority="145" stopIfTrue="1">
      <formula>F38="No"</formula>
    </cfRule>
  </conditionalFormatting>
  <conditionalFormatting sqref="G38:H41">
    <cfRule type="expression" dxfId="128" priority="144">
      <formula>AND(I38&lt;&gt;"",J38&lt;&gt;"")</formula>
    </cfRule>
  </conditionalFormatting>
  <conditionalFormatting sqref="G52:H53">
    <cfRule type="expression" dxfId="127" priority="134" stopIfTrue="1">
      <formula>F52=""</formula>
    </cfRule>
  </conditionalFormatting>
  <conditionalFormatting sqref="G52:H53">
    <cfRule type="expression" dxfId="126" priority="133" stopIfTrue="1">
      <formula>F52="No"</formula>
    </cfRule>
  </conditionalFormatting>
  <conditionalFormatting sqref="G52:H53">
    <cfRule type="expression" dxfId="125" priority="132">
      <formula>AND(I52&lt;&gt;"",J52&lt;&gt;"")</formula>
    </cfRule>
  </conditionalFormatting>
  <conditionalFormatting sqref="G57:H57">
    <cfRule type="expression" dxfId="124" priority="128" stopIfTrue="1">
      <formula>F57=""</formula>
    </cfRule>
  </conditionalFormatting>
  <conditionalFormatting sqref="G57:H57">
    <cfRule type="expression" dxfId="123" priority="127" stopIfTrue="1">
      <formula>F57="No"</formula>
    </cfRule>
  </conditionalFormatting>
  <conditionalFormatting sqref="G57:H57">
    <cfRule type="expression" dxfId="122" priority="126">
      <formula>AND(I57&lt;&gt;"",J57&lt;&gt;"")</formula>
    </cfRule>
  </conditionalFormatting>
  <conditionalFormatting sqref="G60:H62">
    <cfRule type="expression" dxfId="121" priority="125" stopIfTrue="1">
      <formula>F60=""</formula>
    </cfRule>
  </conditionalFormatting>
  <conditionalFormatting sqref="G60:H62">
    <cfRule type="expression" dxfId="120" priority="124" stopIfTrue="1">
      <formula>F60="No"</formula>
    </cfRule>
  </conditionalFormatting>
  <conditionalFormatting sqref="G60:H62">
    <cfRule type="expression" dxfId="119" priority="123">
      <formula>AND(I60&lt;&gt;"",J60&lt;&gt;"")</formula>
    </cfRule>
  </conditionalFormatting>
  <conditionalFormatting sqref="G46:H46">
    <cfRule type="expression" dxfId="118" priority="122">
      <formula>F46="Not Applicable"</formula>
    </cfRule>
  </conditionalFormatting>
  <conditionalFormatting sqref="F23">
    <cfRule type="expression" dxfId="117" priority="121" stopIfTrue="1">
      <formula>F23=""</formula>
    </cfRule>
  </conditionalFormatting>
  <conditionalFormatting sqref="F48">
    <cfRule type="expression" dxfId="116" priority="118">
      <formula>OR(F47="No",F47="",F47="N/A - We do not work with any suppliers")</formula>
    </cfRule>
  </conditionalFormatting>
  <conditionalFormatting sqref="F60">
    <cfRule type="expression" dxfId="115" priority="56">
      <formula>F60&lt;&gt;""</formula>
    </cfRule>
    <cfRule type="expression" dxfId="114" priority="117">
      <formula>OR(F59="No",F59="")</formula>
    </cfRule>
    <cfRule type="expression" dxfId="113" priority="324" stopIfTrue="1">
      <formula>F59="Yes"</formula>
    </cfRule>
  </conditionalFormatting>
  <conditionalFormatting sqref="J24:K24">
    <cfRule type="expression" dxfId="112" priority="114" stopIfTrue="1">
      <formula>G24="x"</formula>
    </cfRule>
  </conditionalFormatting>
  <conditionalFormatting sqref="F53">
    <cfRule type="expression" dxfId="111" priority="111">
      <formula>F53&lt;&gt;""</formula>
    </cfRule>
    <cfRule type="expression" dxfId="110" priority="112">
      <formula>D53&lt;&gt;""</formula>
    </cfRule>
    <cfRule type="expression" dxfId="109" priority="113" stopIfTrue="1">
      <formula>D53=""</formula>
    </cfRule>
  </conditionalFormatting>
  <conditionalFormatting sqref="F50">
    <cfRule type="expression" dxfId="108" priority="107">
      <formula>F50&lt;&gt;""</formula>
    </cfRule>
    <cfRule type="expression" dxfId="107" priority="108">
      <formula>D50&lt;&gt;""</formula>
    </cfRule>
    <cfRule type="expression" dxfId="106" priority="109" stopIfTrue="1">
      <formula>D50=""</formula>
    </cfRule>
  </conditionalFormatting>
  <conditionalFormatting sqref="F47">
    <cfRule type="expression" dxfId="105" priority="104">
      <formula>F47&lt;&gt;""</formula>
    </cfRule>
    <cfRule type="expression" dxfId="104" priority="105">
      <formula>D47&lt;&gt;""</formula>
    </cfRule>
    <cfRule type="expression" dxfId="103" priority="106" stopIfTrue="1">
      <formula>D47=""</formula>
    </cfRule>
  </conditionalFormatting>
  <conditionalFormatting sqref="F46">
    <cfRule type="expression" dxfId="102" priority="101">
      <formula>F46&lt;&gt;""</formula>
    </cfRule>
    <cfRule type="expression" dxfId="101" priority="102">
      <formula>D46&lt;&gt;""</formula>
    </cfRule>
    <cfRule type="expression" dxfId="100" priority="103" stopIfTrue="1">
      <formula>D46=""</formula>
    </cfRule>
  </conditionalFormatting>
  <conditionalFormatting sqref="F44">
    <cfRule type="expression" dxfId="99" priority="98">
      <formula>F44&lt;&gt;""</formula>
    </cfRule>
    <cfRule type="expression" dxfId="98" priority="99">
      <formula>D44&lt;&gt;""</formula>
    </cfRule>
    <cfRule type="expression" dxfId="97" priority="100" stopIfTrue="1">
      <formula>D44=""</formula>
    </cfRule>
  </conditionalFormatting>
  <conditionalFormatting sqref="F57">
    <cfRule type="expression" dxfId="96" priority="95">
      <formula>F57&lt;&gt;""</formula>
    </cfRule>
    <cfRule type="expression" dxfId="95" priority="96">
      <formula>D57&lt;&gt;""</formula>
    </cfRule>
    <cfRule type="expression" dxfId="94" priority="97" stopIfTrue="1">
      <formula>D57=""</formula>
    </cfRule>
  </conditionalFormatting>
  <conditionalFormatting sqref="J52">
    <cfRule type="expression" dxfId="93" priority="87" stopIfTrue="1">
      <formula>AND(I52&lt;&gt;"",J52="")</formula>
    </cfRule>
    <cfRule type="expression" dxfId="92" priority="88" stopIfTrue="1">
      <formula>OR(I52="",I52="File")</formula>
    </cfRule>
  </conditionalFormatting>
  <conditionalFormatting sqref="J52:K52">
    <cfRule type="expression" dxfId="91" priority="86">
      <formula>AND(I52&lt;&gt;"",J52&lt;&gt;"")</formula>
    </cfRule>
  </conditionalFormatting>
  <conditionalFormatting sqref="F24">
    <cfRule type="expression" dxfId="90" priority="85" stopIfTrue="1">
      <formula>F24=""</formula>
    </cfRule>
  </conditionalFormatting>
  <conditionalFormatting sqref="F25">
    <cfRule type="expression" dxfId="89" priority="84" stopIfTrue="1">
      <formula>F25=""</formula>
    </cfRule>
  </conditionalFormatting>
  <conditionalFormatting sqref="F26">
    <cfRule type="expression" dxfId="88" priority="83" stopIfTrue="1">
      <formula>F26=""</formula>
    </cfRule>
  </conditionalFormatting>
  <conditionalFormatting sqref="G33:H33">
    <cfRule type="expression" dxfId="87" priority="79">
      <formula>F33&lt;&gt;"Yes"</formula>
    </cfRule>
  </conditionalFormatting>
  <conditionalFormatting sqref="G38:H38">
    <cfRule type="expression" dxfId="86" priority="77">
      <formula>F38&lt;&gt;"Yes"</formula>
    </cfRule>
  </conditionalFormatting>
  <conditionalFormatting sqref="G39:H39">
    <cfRule type="expression" dxfId="85" priority="76">
      <formula>F39&lt;&gt;"Yes"</formula>
    </cfRule>
  </conditionalFormatting>
  <conditionalFormatting sqref="G44:H44">
    <cfRule type="expression" dxfId="84" priority="75" stopIfTrue="1">
      <formula>F44=""</formula>
    </cfRule>
  </conditionalFormatting>
  <conditionalFormatting sqref="G44:H44">
    <cfRule type="expression" dxfId="83" priority="74" stopIfTrue="1">
      <formula>F44="No"</formula>
    </cfRule>
  </conditionalFormatting>
  <conditionalFormatting sqref="G44:H44">
    <cfRule type="expression" dxfId="82" priority="73">
      <formula>AND(I44&lt;&gt;"",J44&lt;&gt;"")</formula>
    </cfRule>
  </conditionalFormatting>
  <conditionalFormatting sqref="G44:H44">
    <cfRule type="expression" dxfId="81" priority="72">
      <formula>F44&lt;&gt;"Yes"</formula>
    </cfRule>
  </conditionalFormatting>
  <conditionalFormatting sqref="G55:H55">
    <cfRule type="expression" dxfId="80" priority="71" stopIfTrue="1">
      <formula>F55=""</formula>
    </cfRule>
  </conditionalFormatting>
  <conditionalFormatting sqref="G55:H55">
    <cfRule type="expression" dxfId="79" priority="70" stopIfTrue="1">
      <formula>F55="No"</formula>
    </cfRule>
  </conditionalFormatting>
  <conditionalFormatting sqref="G55:H55">
    <cfRule type="expression" dxfId="78" priority="69">
      <formula>AND(I55&lt;&gt;"",J55&lt;&gt;"")</formula>
    </cfRule>
  </conditionalFormatting>
  <conditionalFormatting sqref="G55:H55">
    <cfRule type="expression" dxfId="77" priority="68">
      <formula>F55&lt;&gt;"Yes"</formula>
    </cfRule>
  </conditionalFormatting>
  <conditionalFormatting sqref="G33:H33 G38:H39 G44:H44 G46:H46">
    <cfRule type="expression" dxfId="76" priority="66">
      <formula>$G33="x"</formula>
    </cfRule>
  </conditionalFormatting>
  <conditionalFormatting sqref="G37:H37">
    <cfRule type="expression" dxfId="75" priority="61" stopIfTrue="1">
      <formula>F37=""</formula>
    </cfRule>
  </conditionalFormatting>
  <conditionalFormatting sqref="G37:H37">
    <cfRule type="expression" dxfId="74" priority="60" stopIfTrue="1">
      <formula>F37="No"</formula>
    </cfRule>
  </conditionalFormatting>
  <conditionalFormatting sqref="G37:H37">
    <cfRule type="expression" dxfId="73" priority="59">
      <formula>AND(I37&lt;&gt;"",J37&lt;&gt;"")</formula>
    </cfRule>
  </conditionalFormatting>
  <conditionalFormatting sqref="G37:H37">
    <cfRule type="expression" dxfId="72" priority="58">
      <formula>F37&lt;&gt;"Yes"</formula>
    </cfRule>
  </conditionalFormatting>
  <conditionalFormatting sqref="G37:H37">
    <cfRule type="expression" dxfId="71" priority="57">
      <formula>$G37="x"</formula>
    </cfRule>
  </conditionalFormatting>
  <conditionalFormatting sqref="G41:H41">
    <cfRule type="expression" dxfId="70" priority="55">
      <formula>F41="N/A - We do not hire foreign or domestic migrant workers"</formula>
    </cfRule>
  </conditionalFormatting>
  <conditionalFormatting sqref="G47:H47">
    <cfRule type="expression" dxfId="69" priority="54">
      <formula>F47="N/A - We do not work with any suppliers"</formula>
    </cfRule>
  </conditionalFormatting>
  <conditionalFormatting sqref="G50:H50">
    <cfRule type="expression" dxfId="68" priority="53" stopIfTrue="1">
      <formula>F50=""</formula>
    </cfRule>
  </conditionalFormatting>
  <conditionalFormatting sqref="G50:H50">
    <cfRule type="expression" dxfId="67" priority="52" stopIfTrue="1">
      <formula>F50="No"</formula>
    </cfRule>
  </conditionalFormatting>
  <conditionalFormatting sqref="G50:H50">
    <cfRule type="expression" dxfId="66" priority="51">
      <formula>AND(I50&lt;&gt;"",J50&lt;&gt;"")</formula>
    </cfRule>
  </conditionalFormatting>
  <conditionalFormatting sqref="G50:H50">
    <cfRule type="expression" dxfId="65" priority="50">
      <formula>F50="N/A - We do not work with any suppliers"</formula>
    </cfRule>
  </conditionalFormatting>
  <conditionalFormatting sqref="L57">
    <cfRule type="expression" dxfId="64" priority="37">
      <formula>AND(K57&lt;&gt;"",L57&lt;&gt;"")</formula>
    </cfRule>
  </conditionalFormatting>
  <conditionalFormatting sqref="L59:L62">
    <cfRule type="expression" dxfId="63" priority="36">
      <formula>AND(K59&lt;&gt;"",L59&lt;&gt;"")</formula>
    </cfRule>
  </conditionalFormatting>
  <conditionalFormatting sqref="L65">
    <cfRule type="expression" dxfId="62" priority="34">
      <formula>L65=""</formula>
    </cfRule>
  </conditionalFormatting>
  <conditionalFormatting sqref="I42">
    <cfRule type="expression" dxfId="61" priority="28">
      <formula>$I42&lt;&gt;""</formula>
    </cfRule>
    <cfRule type="expression" dxfId="60" priority="29" stopIfTrue="1">
      <formula>OR($G42="",$G42="x")</formula>
    </cfRule>
    <cfRule type="expression" dxfId="59" priority="33">
      <formula>$G42&lt;&gt;""</formula>
    </cfRule>
  </conditionalFormatting>
  <conditionalFormatting sqref="J42">
    <cfRule type="expression" dxfId="58" priority="31" stopIfTrue="1">
      <formula>AND(I42&lt;&gt;"",J42="")</formula>
    </cfRule>
    <cfRule type="expression" dxfId="57" priority="32" stopIfTrue="1">
      <formula>OR(I42="",I42="File")</formula>
    </cfRule>
  </conditionalFormatting>
  <conditionalFormatting sqref="J42:K42">
    <cfRule type="expression" dxfId="56" priority="30">
      <formula>AND(I42&lt;&gt;"",J42&lt;&gt;"")</formula>
    </cfRule>
  </conditionalFormatting>
  <conditionalFormatting sqref="G42:H42">
    <cfRule type="expression" dxfId="55" priority="27" stopIfTrue="1">
      <formula>F42=""</formula>
    </cfRule>
  </conditionalFormatting>
  <conditionalFormatting sqref="G42:H42">
    <cfRule type="expression" dxfId="54" priority="26" stopIfTrue="1">
      <formula>F42="No"</formula>
    </cfRule>
  </conditionalFormatting>
  <conditionalFormatting sqref="G42:H42">
    <cfRule type="expression" dxfId="53" priority="25">
      <formula>AND(I42&lt;&gt;"",J42&lt;&gt;"")</formula>
    </cfRule>
  </conditionalFormatting>
  <conditionalFormatting sqref="F59">
    <cfRule type="expression" dxfId="52" priority="12">
      <formula>F59=""</formula>
    </cfRule>
  </conditionalFormatting>
  <conditionalFormatting sqref="F61">
    <cfRule type="expression" dxfId="51" priority="6">
      <formula>F61&lt;&gt;""</formula>
    </cfRule>
    <cfRule type="expression" dxfId="50" priority="7">
      <formula>OR(F59="No",F59="")</formula>
    </cfRule>
    <cfRule type="expression" dxfId="49" priority="8" stopIfTrue="1">
      <formula>F59="Yes"</formula>
    </cfRule>
  </conditionalFormatting>
  <conditionalFormatting sqref="F62">
    <cfRule type="expression" dxfId="48" priority="3">
      <formula>F62&lt;&gt;""</formula>
    </cfRule>
    <cfRule type="expression" dxfId="47" priority="4">
      <formula>OR(F59="No",F59="")</formula>
    </cfRule>
    <cfRule type="expression" dxfId="46" priority="5" stopIfTrue="1">
      <formula>F59="Yes"</formula>
    </cfRule>
  </conditionalFormatting>
  <conditionalFormatting sqref="G46:H47">
    <cfRule type="expression" dxfId="45" priority="138">
      <formula>AND(I46&lt;&gt;"",J46&lt;&gt;"")</formula>
    </cfRule>
    <cfRule type="expression" dxfId="44" priority="139" stopIfTrue="1">
      <formula>F46="No"</formula>
    </cfRule>
    <cfRule type="expression" dxfId="43" priority="140" stopIfTrue="1">
      <formula>F46=""</formula>
    </cfRule>
  </conditionalFormatting>
  <conditionalFormatting sqref="G48:H48">
    <cfRule type="expression" dxfId="42" priority="2">
      <formula>F48="Yes"</formula>
    </cfRule>
    <cfRule type="expression" dxfId="41" priority="1">
      <formula>F48="No"</formula>
    </cfRule>
  </conditionalFormatting>
  <conditionalFormatting sqref="I46:I48 I30:I35">
    <cfRule type="expression" dxfId="40" priority="189">
      <formula>$I30&lt;&gt;""</formula>
    </cfRule>
    <cfRule type="expression" dxfId="39" priority="190" stopIfTrue="1">
      <formula>OR($G30="",$G30="x")</formula>
    </cfRule>
    <cfRule type="expression" dxfId="38" priority="353">
      <formula>$G30&lt;&gt;""</formula>
    </cfRule>
  </conditionalFormatting>
  <conditionalFormatting sqref="J46:J48">
    <cfRule type="expression" dxfId="37" priority="217" stopIfTrue="1">
      <formula>AND(I46&lt;&gt;"",J46="")</formula>
    </cfRule>
    <cfRule type="expression" dxfId="36" priority="218" stopIfTrue="1">
      <formula>OR(I46="",I46="File")</formula>
    </cfRule>
  </conditionalFormatting>
  <dataValidations count="16">
    <dataValidation type="list" allowBlank="1" showInputMessage="1" showErrorMessage="1" sqref="R2:R4 F46">
      <formula1>yes_no_na</formula1>
    </dataValidation>
    <dataValidation type="list" allowBlank="1" showInputMessage="1" showErrorMessage="1" sqref="I44 I60:I62 I46:I47 I50 I52:I53 I55 I57 I30:I35 I37:I42">
      <formula1>Link_File</formula1>
    </dataValidation>
    <dataValidation type="list" allowBlank="1" showInputMessage="1" showErrorMessage="1" sqref="F50 L65 F34:F35 F59:F62 F52:F53 F30:F32 F57 F40 F42 F48 F25">
      <formula1>yes_no</formula1>
    </dataValidation>
    <dataValidation type="list" allowBlank="1" showInputMessage="1" showErrorMessage="1" sqref="F23">
      <formula1>responses_yes_no</formula1>
    </dataValidation>
    <dataValidation type="list" allowBlank="1" showInputMessage="1" showErrorMessage="1" sqref="F37">
      <formula1>Yes_No_NA2</formula1>
    </dataValidation>
    <dataValidation type="list" allowBlank="1" showInputMessage="1" showErrorMessage="1" sqref="F38">
      <formula1>Yes_No_NA3</formula1>
    </dataValidation>
    <dataValidation type="list" allowBlank="1" showInputMessage="1" showErrorMessage="1" sqref="F39">
      <formula1>IF(F26="N/A - we do not hire foreign or domestic migrant workers",T4,yes_no_na6)</formula1>
    </dataValidation>
    <dataValidation type="list" allowBlank="1" showInputMessage="1" showErrorMessage="1" sqref="F41">
      <formula1>q7_e</formula1>
    </dataValidation>
    <dataValidation type="list" allowBlank="1" showInputMessage="1" showErrorMessage="1" sqref="F27">
      <formula1>Question_5</formula1>
    </dataValidation>
    <dataValidation type="list" allowBlank="1" showInputMessage="1" showErrorMessage="1" sqref="F33">
      <formula1>IF(F27="N/A - We do not use recruiters",R4,yes_no_na)</formula1>
    </dataValidation>
    <dataValidation type="list" allowBlank="1" showInputMessage="1" showErrorMessage="1" sqref="F55">
      <formula1>IF(OR(F24="N/A - We do not work with any suppliers",F44="N/A - We do not work with any suppliers",F55="N/A - We do not work with any suppliers"),V4,Yes_No_NA4)</formula1>
    </dataValidation>
    <dataValidation type="list" allowBlank="1" showInputMessage="1" showErrorMessage="1" sqref="F24">
      <formula1>IF(OR(F44="N/A - We do not work with any suppliers",F47="N/A - We do not work with any suppliers",F55="N/A - We do not work with any suppliers"),V4,Yes_No_NA4)</formula1>
    </dataValidation>
    <dataValidation type="list" allowBlank="1" showInputMessage="1" showErrorMessage="1" sqref="F44">
      <formula1>IF(OR(F24="N/A - We do not work with any suppliers",F47="N/A - We do not work with any suppliers",F55="N/A - We do not work with any suppliers"),V4,Yes_No_NA4)</formula1>
    </dataValidation>
    <dataValidation type="list" allowBlank="1" showInputMessage="1" showErrorMessage="1" sqref="F47">
      <formula1>yes_no</formula1>
    </dataValidation>
    <dataValidation type="list" allowBlank="1" showInputMessage="1" showErrorMessage="1" sqref="F26">
      <formula1>IF(F39="N/A - we do not hire foreign or domestic migrant workers",T4,yes_no_na6)</formula1>
    </dataValidation>
    <dataValidation type="list" allowBlank="1" showInputMessage="1" showErrorMessage="1" sqref="I48">
      <formula1>Link_File</formula1>
    </dataValidation>
  </dataValidations>
  <pageMargins left="0.70866141732283472" right="0.70866141732283472" top="0.74803149606299213" bottom="0.74803149606299213" header="0.31496062992125984" footer="0.31496062992125984"/>
  <pageSetup scale="44" fitToHeight="3"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59999389629810485"/>
    <pageSetUpPr fitToPage="1"/>
  </sheetPr>
  <dimension ref="A1:H1006"/>
  <sheetViews>
    <sheetView zoomScaleNormal="100" workbookViewId="0">
      <pane ySplit="4" topLeftCell="A5" activePane="bottomLeft" state="frozen"/>
      <selection pane="bottomLeft" activeCell="C5" sqref="C5"/>
    </sheetView>
  </sheetViews>
  <sheetFormatPr defaultColWidth="0" defaultRowHeight="15" zeroHeight="1"/>
  <cols>
    <col min="1" max="1" width="3.81640625" style="40" customWidth="1"/>
    <col min="2" max="2" width="46" style="47" customWidth="1"/>
    <col min="3" max="3" width="43.81640625" style="47" customWidth="1"/>
    <col min="4" max="4" width="23.08984375" style="40" customWidth="1"/>
    <col min="5" max="8" width="15.08984375" style="40" customWidth="1"/>
    <col min="9" max="16384" width="15.08984375" style="40" hidden="1"/>
  </cols>
  <sheetData>
    <row r="1" spans="2:7"/>
    <row r="2" spans="2:7" s="92" customFormat="1" ht="29.5" customHeight="1">
      <c r="B2" s="323" t="s">
        <v>231</v>
      </c>
      <c r="C2" s="324"/>
    </row>
    <row r="3" spans="2:7" s="37" customFormat="1" ht="105.5" customHeight="1">
      <c r="B3" s="325" t="s">
        <v>328</v>
      </c>
      <c r="C3" s="326"/>
    </row>
    <row r="4" spans="2:7" s="37" customFormat="1" ht="53" customHeight="1">
      <c r="B4" s="98" t="s">
        <v>208</v>
      </c>
      <c r="C4" s="99" t="s">
        <v>32</v>
      </c>
      <c r="D4" s="38"/>
      <c r="E4" s="39"/>
      <c r="F4" s="39"/>
      <c r="G4" s="39"/>
    </row>
    <row r="5" spans="2:7" ht="15" customHeight="1">
      <c r="B5" s="97" t="s">
        <v>33</v>
      </c>
      <c r="C5" s="144" t="s">
        <v>1</v>
      </c>
      <c r="D5" s="189"/>
    </row>
    <row r="6" spans="2:7" ht="15" customHeight="1">
      <c r="B6" s="97" t="s">
        <v>34</v>
      </c>
      <c r="C6" s="144" t="s">
        <v>1</v>
      </c>
      <c r="D6" s="189"/>
    </row>
    <row r="7" spans="2:7" ht="15" customHeight="1">
      <c r="B7" s="97" t="s">
        <v>35</v>
      </c>
      <c r="C7" s="144" t="s">
        <v>1</v>
      </c>
      <c r="D7" s="189"/>
    </row>
    <row r="8" spans="2:7" ht="15" customHeight="1">
      <c r="B8" s="97" t="s">
        <v>36</v>
      </c>
      <c r="C8" s="144" t="s">
        <v>1</v>
      </c>
      <c r="D8" s="189"/>
    </row>
    <row r="9" spans="2:7" ht="15" customHeight="1">
      <c r="B9" s="97" t="s">
        <v>37</v>
      </c>
      <c r="C9" s="144" t="s">
        <v>1</v>
      </c>
      <c r="D9" s="189"/>
    </row>
    <row r="10" spans="2:7" ht="15" customHeight="1">
      <c r="B10" s="97" t="s">
        <v>38</v>
      </c>
      <c r="C10" s="144" t="s">
        <v>1</v>
      </c>
      <c r="D10" s="189"/>
    </row>
    <row r="11" spans="2:7" ht="15" customHeight="1">
      <c r="B11" s="97" t="s">
        <v>39</v>
      </c>
      <c r="C11" s="144" t="s">
        <v>1</v>
      </c>
      <c r="D11" s="189"/>
    </row>
    <row r="12" spans="2:7" ht="15" customHeight="1">
      <c r="B12" s="97" t="s">
        <v>40</v>
      </c>
      <c r="C12" s="144" t="s">
        <v>1</v>
      </c>
      <c r="D12" s="189"/>
    </row>
    <row r="13" spans="2:7" ht="15" customHeight="1">
      <c r="B13" s="97" t="s">
        <v>41</v>
      </c>
      <c r="C13" s="144" t="s">
        <v>1</v>
      </c>
      <c r="D13" s="189"/>
    </row>
    <row r="14" spans="2:7" ht="15" customHeight="1">
      <c r="B14" s="97" t="s">
        <v>42</v>
      </c>
      <c r="C14" s="144" t="s">
        <v>1</v>
      </c>
      <c r="D14" s="189"/>
    </row>
    <row r="15" spans="2:7" ht="15" customHeight="1">
      <c r="B15" s="97" t="s">
        <v>43</v>
      </c>
      <c r="C15" s="144" t="s">
        <v>1</v>
      </c>
      <c r="D15" s="189"/>
    </row>
    <row r="16" spans="2:7">
      <c r="B16" s="97" t="s">
        <v>44</v>
      </c>
      <c r="C16" s="144" t="s">
        <v>1</v>
      </c>
      <c r="D16" s="189"/>
    </row>
    <row r="17" spans="2:4">
      <c r="B17" s="97" t="s">
        <v>45</v>
      </c>
      <c r="C17" s="144" t="s">
        <v>1</v>
      </c>
      <c r="D17" s="189"/>
    </row>
    <row r="18" spans="2:4">
      <c r="B18" s="97" t="s">
        <v>46</v>
      </c>
      <c r="C18" s="144" t="s">
        <v>1</v>
      </c>
      <c r="D18" s="189"/>
    </row>
    <row r="19" spans="2:4">
      <c r="B19" s="97" t="s">
        <v>47</v>
      </c>
      <c r="C19" s="144" t="s">
        <v>1</v>
      </c>
      <c r="D19" s="189"/>
    </row>
    <row r="20" spans="2:4">
      <c r="B20" s="97" t="s">
        <v>48</v>
      </c>
      <c r="C20" s="144" t="s">
        <v>1</v>
      </c>
      <c r="D20" s="189"/>
    </row>
    <row r="21" spans="2:4">
      <c r="B21" s="97" t="s">
        <v>49</v>
      </c>
      <c r="C21" s="144" t="s">
        <v>1</v>
      </c>
      <c r="D21" s="189"/>
    </row>
    <row r="22" spans="2:4">
      <c r="B22" s="97" t="s">
        <v>50</v>
      </c>
      <c r="C22" s="144" t="s">
        <v>1</v>
      </c>
      <c r="D22" s="189"/>
    </row>
    <row r="23" spans="2:4">
      <c r="B23" s="97" t="s">
        <v>51</v>
      </c>
      <c r="C23" s="144" t="s">
        <v>1</v>
      </c>
      <c r="D23" s="189"/>
    </row>
    <row r="24" spans="2:4">
      <c r="B24" s="97" t="s">
        <v>52</v>
      </c>
      <c r="C24" s="144" t="s">
        <v>1</v>
      </c>
      <c r="D24" s="189"/>
    </row>
    <row r="25" spans="2:4">
      <c r="B25" s="97" t="s">
        <v>53</v>
      </c>
      <c r="C25" s="144" t="s">
        <v>1</v>
      </c>
      <c r="D25" s="189"/>
    </row>
    <row r="26" spans="2:4">
      <c r="B26" s="97" t="s">
        <v>54</v>
      </c>
      <c r="C26" s="144" t="s">
        <v>1</v>
      </c>
      <c r="D26" s="189"/>
    </row>
    <row r="27" spans="2:4">
      <c r="B27" s="97" t="s">
        <v>55</v>
      </c>
      <c r="C27" s="144" t="s">
        <v>1</v>
      </c>
      <c r="D27" s="189"/>
    </row>
    <row r="28" spans="2:4">
      <c r="B28" s="97" t="s">
        <v>56</v>
      </c>
      <c r="C28" s="144" t="s">
        <v>1</v>
      </c>
      <c r="D28" s="189"/>
    </row>
    <row r="29" spans="2:4">
      <c r="B29" s="97" t="s">
        <v>57</v>
      </c>
      <c r="C29" s="144" t="s">
        <v>1</v>
      </c>
      <c r="D29" s="189"/>
    </row>
    <row r="30" spans="2:4">
      <c r="B30" s="97" t="s">
        <v>58</v>
      </c>
      <c r="C30" s="144" t="s">
        <v>1</v>
      </c>
      <c r="D30" s="189"/>
    </row>
    <row r="31" spans="2:4">
      <c r="B31" s="97" t="s">
        <v>59</v>
      </c>
      <c r="C31" s="144" t="s">
        <v>1</v>
      </c>
      <c r="D31" s="189"/>
    </row>
    <row r="32" spans="2:4">
      <c r="B32" s="97" t="s">
        <v>60</v>
      </c>
      <c r="C32" s="144" t="s">
        <v>1</v>
      </c>
      <c r="D32" s="189"/>
    </row>
    <row r="33" spans="2:4">
      <c r="B33" s="97" t="s">
        <v>61</v>
      </c>
      <c r="C33" s="144" t="s">
        <v>1</v>
      </c>
      <c r="D33" s="189"/>
    </row>
    <row r="34" spans="2:4">
      <c r="B34" s="97" t="s">
        <v>62</v>
      </c>
      <c r="C34" s="144" t="s">
        <v>1</v>
      </c>
      <c r="D34" s="189"/>
    </row>
    <row r="35" spans="2:4">
      <c r="B35" s="97" t="s">
        <v>63</v>
      </c>
      <c r="C35" s="144" t="s">
        <v>1</v>
      </c>
      <c r="D35" s="189"/>
    </row>
    <row r="36" spans="2:4">
      <c r="B36" s="97" t="s">
        <v>64</v>
      </c>
      <c r="C36" s="144" t="s">
        <v>1</v>
      </c>
      <c r="D36" s="189"/>
    </row>
    <row r="37" spans="2:4">
      <c r="B37" s="97" t="s">
        <v>65</v>
      </c>
      <c r="C37" s="144" t="s">
        <v>1</v>
      </c>
      <c r="D37" s="189"/>
    </row>
    <row r="38" spans="2:4">
      <c r="B38" s="97" t="s">
        <v>66</v>
      </c>
      <c r="C38" s="144" t="s">
        <v>1</v>
      </c>
      <c r="D38" s="189"/>
    </row>
    <row r="39" spans="2:4">
      <c r="B39" s="97" t="s">
        <v>67</v>
      </c>
      <c r="C39" s="144" t="s">
        <v>1</v>
      </c>
      <c r="D39" s="189"/>
    </row>
    <row r="40" spans="2:4">
      <c r="B40" s="97" t="s">
        <v>68</v>
      </c>
      <c r="C40" s="144" t="s">
        <v>1</v>
      </c>
      <c r="D40" s="189"/>
    </row>
    <row r="41" spans="2:4">
      <c r="B41" s="97" t="s">
        <v>69</v>
      </c>
      <c r="C41" s="144" t="s">
        <v>1</v>
      </c>
      <c r="D41" s="189"/>
    </row>
    <row r="42" spans="2:4">
      <c r="B42" s="97" t="s">
        <v>70</v>
      </c>
      <c r="C42" s="144" t="s">
        <v>1</v>
      </c>
      <c r="D42" s="189"/>
    </row>
    <row r="43" spans="2:4">
      <c r="B43" s="97" t="s">
        <v>71</v>
      </c>
      <c r="C43" s="144" t="s">
        <v>1</v>
      </c>
      <c r="D43" s="189"/>
    </row>
    <row r="44" spans="2:4">
      <c r="B44" s="97" t="s">
        <v>72</v>
      </c>
      <c r="C44" s="144" t="s">
        <v>1</v>
      </c>
      <c r="D44" s="189"/>
    </row>
    <row r="45" spans="2:4">
      <c r="B45" s="97" t="s">
        <v>73</v>
      </c>
      <c r="C45" s="144" t="s">
        <v>1</v>
      </c>
      <c r="D45" s="189"/>
    </row>
    <row r="46" spans="2:4">
      <c r="B46" s="97" t="s">
        <v>74</v>
      </c>
      <c r="C46" s="144" t="s">
        <v>1</v>
      </c>
      <c r="D46" s="189"/>
    </row>
    <row r="47" spans="2:4">
      <c r="B47" s="97" t="s">
        <v>75</v>
      </c>
      <c r="C47" s="144" t="s">
        <v>1</v>
      </c>
      <c r="D47" s="189"/>
    </row>
    <row r="48" spans="2:4">
      <c r="B48" s="97" t="s">
        <v>76</v>
      </c>
      <c r="C48" s="144" t="s">
        <v>1</v>
      </c>
      <c r="D48" s="189"/>
    </row>
    <row r="49" spans="2:4">
      <c r="B49" s="97" t="s">
        <v>77</v>
      </c>
      <c r="C49" s="144" t="s">
        <v>1</v>
      </c>
      <c r="D49" s="189"/>
    </row>
    <row r="50" spans="2:4">
      <c r="B50" s="97" t="s">
        <v>78</v>
      </c>
      <c r="C50" s="144" t="s">
        <v>1</v>
      </c>
      <c r="D50" s="189"/>
    </row>
    <row r="51" spans="2:4">
      <c r="B51" s="97" t="s">
        <v>79</v>
      </c>
      <c r="C51" s="144" t="s">
        <v>1</v>
      </c>
      <c r="D51" s="189"/>
    </row>
    <row r="52" spans="2:4">
      <c r="B52" s="97" t="s">
        <v>80</v>
      </c>
      <c r="C52" s="144" t="s">
        <v>1</v>
      </c>
      <c r="D52" s="189"/>
    </row>
    <row r="53" spans="2:4">
      <c r="B53" s="97" t="s">
        <v>81</v>
      </c>
      <c r="C53" s="144" t="s">
        <v>1</v>
      </c>
      <c r="D53" s="189"/>
    </row>
    <row r="54" spans="2:4">
      <c r="B54" s="97" t="s">
        <v>82</v>
      </c>
      <c r="C54" s="144" t="s">
        <v>1</v>
      </c>
      <c r="D54" s="189"/>
    </row>
    <row r="55" spans="2:4">
      <c r="B55" s="97" t="s">
        <v>83</v>
      </c>
      <c r="C55" s="144" t="s">
        <v>1</v>
      </c>
      <c r="D55" s="189"/>
    </row>
    <row r="56" spans="2:4">
      <c r="B56" s="97" t="s">
        <v>84</v>
      </c>
      <c r="C56" s="144" t="s">
        <v>1</v>
      </c>
      <c r="D56" s="189"/>
    </row>
    <row r="57" spans="2:4">
      <c r="B57" s="97" t="s">
        <v>85</v>
      </c>
      <c r="C57" s="144" t="s">
        <v>1</v>
      </c>
      <c r="D57" s="189"/>
    </row>
    <row r="58" spans="2:4">
      <c r="B58" s="97" t="s">
        <v>86</v>
      </c>
      <c r="C58" s="144" t="s">
        <v>1</v>
      </c>
      <c r="D58" s="189"/>
    </row>
    <row r="59" spans="2:4">
      <c r="B59" s="97" t="s">
        <v>87</v>
      </c>
      <c r="C59" s="144" t="s">
        <v>1</v>
      </c>
      <c r="D59" s="189"/>
    </row>
    <row r="60" spans="2:4">
      <c r="B60" s="97" t="s">
        <v>88</v>
      </c>
      <c r="C60" s="144" t="s">
        <v>1</v>
      </c>
      <c r="D60" s="189"/>
    </row>
    <row r="61" spans="2:4">
      <c r="B61" s="97" t="s">
        <v>89</v>
      </c>
      <c r="C61" s="144" t="s">
        <v>1</v>
      </c>
      <c r="D61" s="189"/>
    </row>
    <row r="62" spans="2:4">
      <c r="B62" s="97" t="s">
        <v>90</v>
      </c>
      <c r="C62" s="144" t="s">
        <v>1</v>
      </c>
      <c r="D62" s="189"/>
    </row>
    <row r="63" spans="2:4">
      <c r="B63" s="97" t="s">
        <v>91</v>
      </c>
      <c r="C63" s="144" t="s">
        <v>1</v>
      </c>
      <c r="D63" s="189"/>
    </row>
    <row r="64" spans="2:4">
      <c r="B64" s="97" t="s">
        <v>92</v>
      </c>
      <c r="C64" s="144" t="s">
        <v>1</v>
      </c>
      <c r="D64" s="189"/>
    </row>
    <row r="65" spans="2:4">
      <c r="B65" s="97" t="s">
        <v>93</v>
      </c>
      <c r="C65" s="144" t="s">
        <v>1</v>
      </c>
      <c r="D65" s="189"/>
    </row>
    <row r="66" spans="2:4">
      <c r="B66" s="97" t="s">
        <v>94</v>
      </c>
      <c r="C66" s="144" t="s">
        <v>1</v>
      </c>
      <c r="D66" s="189"/>
    </row>
    <row r="67" spans="2:4">
      <c r="B67" s="97" t="s">
        <v>95</v>
      </c>
      <c r="C67" s="144" t="s">
        <v>1</v>
      </c>
      <c r="D67" s="189"/>
    </row>
    <row r="68" spans="2:4">
      <c r="B68" s="97" t="s">
        <v>96</v>
      </c>
      <c r="C68" s="144" t="s">
        <v>1</v>
      </c>
      <c r="D68" s="189"/>
    </row>
    <row r="69" spans="2:4">
      <c r="B69" s="97" t="s">
        <v>97</v>
      </c>
      <c r="C69" s="144" t="s">
        <v>1</v>
      </c>
      <c r="D69" s="189"/>
    </row>
    <row r="70" spans="2:4">
      <c r="B70" s="97" t="s">
        <v>98</v>
      </c>
      <c r="C70" s="144" t="s">
        <v>1</v>
      </c>
      <c r="D70" s="189"/>
    </row>
    <row r="71" spans="2:4">
      <c r="B71" s="97" t="s">
        <v>99</v>
      </c>
      <c r="C71" s="144" t="s">
        <v>1</v>
      </c>
      <c r="D71" s="189"/>
    </row>
    <row r="72" spans="2:4">
      <c r="B72" s="97" t="s">
        <v>100</v>
      </c>
      <c r="C72" s="144" t="s">
        <v>1</v>
      </c>
      <c r="D72" s="189"/>
    </row>
    <row r="73" spans="2:4">
      <c r="B73" s="97" t="s">
        <v>101</v>
      </c>
      <c r="C73" s="144" t="s">
        <v>1</v>
      </c>
      <c r="D73" s="189"/>
    </row>
    <row r="74" spans="2:4">
      <c r="B74" s="97" t="s">
        <v>102</v>
      </c>
      <c r="C74" s="144" t="s">
        <v>1</v>
      </c>
      <c r="D74" s="189"/>
    </row>
    <row r="75" spans="2:4">
      <c r="B75" s="97" t="s">
        <v>103</v>
      </c>
      <c r="C75" s="144" t="s">
        <v>1</v>
      </c>
      <c r="D75" s="189"/>
    </row>
    <row r="76" spans="2:4">
      <c r="B76" s="97" t="s">
        <v>104</v>
      </c>
      <c r="C76" s="144" t="s">
        <v>1</v>
      </c>
      <c r="D76" s="189"/>
    </row>
    <row r="77" spans="2:4">
      <c r="B77" s="97" t="s">
        <v>105</v>
      </c>
      <c r="C77" s="144" t="s">
        <v>1</v>
      </c>
      <c r="D77" s="189"/>
    </row>
    <row r="78" spans="2:4">
      <c r="B78" s="97" t="s">
        <v>106</v>
      </c>
      <c r="C78" s="144" t="s">
        <v>1</v>
      </c>
      <c r="D78" s="189"/>
    </row>
    <row r="79" spans="2:4">
      <c r="B79" s="97" t="s">
        <v>107</v>
      </c>
      <c r="C79" s="144" t="s">
        <v>1</v>
      </c>
      <c r="D79" s="189"/>
    </row>
    <row r="80" spans="2:4">
      <c r="B80" s="97" t="s">
        <v>108</v>
      </c>
      <c r="C80" s="144" t="s">
        <v>1</v>
      </c>
      <c r="D80" s="189"/>
    </row>
    <row r="81" spans="2:4">
      <c r="B81" s="97" t="s">
        <v>109</v>
      </c>
      <c r="C81" s="144" t="s">
        <v>1</v>
      </c>
      <c r="D81" s="189"/>
    </row>
    <row r="82" spans="2:4">
      <c r="B82" s="97" t="s">
        <v>110</v>
      </c>
      <c r="C82" s="144" t="s">
        <v>1</v>
      </c>
      <c r="D82" s="189"/>
    </row>
    <row r="83" spans="2:4">
      <c r="B83" s="97" t="s">
        <v>111</v>
      </c>
      <c r="C83" s="144" t="s">
        <v>1</v>
      </c>
      <c r="D83" s="189"/>
    </row>
    <row r="84" spans="2:4">
      <c r="B84" s="97" t="s">
        <v>112</v>
      </c>
      <c r="C84" s="144" t="s">
        <v>1</v>
      </c>
      <c r="D84" s="189"/>
    </row>
    <row r="85" spans="2:4">
      <c r="B85" s="97" t="s">
        <v>113</v>
      </c>
      <c r="C85" s="144" t="s">
        <v>1</v>
      </c>
      <c r="D85" s="189"/>
    </row>
    <row r="86" spans="2:4">
      <c r="B86" s="97" t="s">
        <v>114</v>
      </c>
      <c r="C86" s="144" t="s">
        <v>1</v>
      </c>
      <c r="D86" s="189"/>
    </row>
    <row r="87" spans="2:4">
      <c r="B87" s="97" t="s">
        <v>115</v>
      </c>
      <c r="C87" s="144" t="s">
        <v>1</v>
      </c>
      <c r="D87" s="189"/>
    </row>
    <row r="88" spans="2:4">
      <c r="B88" s="97" t="s">
        <v>116</v>
      </c>
      <c r="C88" s="144" t="s">
        <v>1</v>
      </c>
      <c r="D88" s="189"/>
    </row>
    <row r="89" spans="2:4">
      <c r="B89" s="97" t="s">
        <v>117</v>
      </c>
      <c r="C89" s="144" t="s">
        <v>1</v>
      </c>
      <c r="D89" s="189"/>
    </row>
    <row r="90" spans="2:4">
      <c r="B90" s="97" t="s">
        <v>118</v>
      </c>
      <c r="C90" s="144" t="s">
        <v>1</v>
      </c>
      <c r="D90" s="189"/>
    </row>
    <row r="91" spans="2:4">
      <c r="B91" s="97" t="s">
        <v>119</v>
      </c>
      <c r="C91" s="144" t="s">
        <v>1</v>
      </c>
      <c r="D91" s="189"/>
    </row>
    <row r="92" spans="2:4">
      <c r="B92" s="97" t="s">
        <v>120</v>
      </c>
      <c r="C92" s="144" t="s">
        <v>1</v>
      </c>
      <c r="D92" s="189"/>
    </row>
    <row r="93" spans="2:4">
      <c r="B93" s="97" t="s">
        <v>121</v>
      </c>
      <c r="C93" s="144" t="s">
        <v>1</v>
      </c>
      <c r="D93" s="189"/>
    </row>
    <row r="94" spans="2:4">
      <c r="B94" s="97" t="s">
        <v>122</v>
      </c>
      <c r="C94" s="144" t="s">
        <v>1</v>
      </c>
      <c r="D94" s="189"/>
    </row>
    <row r="95" spans="2:4">
      <c r="B95" s="97" t="s">
        <v>123</v>
      </c>
      <c r="C95" s="144" t="s">
        <v>1</v>
      </c>
      <c r="D95" s="189"/>
    </row>
    <row r="96" spans="2:4">
      <c r="B96" s="97" t="s">
        <v>124</v>
      </c>
      <c r="C96" s="144" t="s">
        <v>1</v>
      </c>
      <c r="D96" s="189"/>
    </row>
    <row r="97" spans="2:4">
      <c r="B97" s="97" t="s">
        <v>125</v>
      </c>
      <c r="C97" s="144" t="s">
        <v>1</v>
      </c>
      <c r="D97" s="189"/>
    </row>
    <row r="98" spans="2:4">
      <c r="B98" s="97" t="s">
        <v>126</v>
      </c>
      <c r="C98" s="144" t="s">
        <v>1</v>
      </c>
      <c r="D98" s="189"/>
    </row>
    <row r="99" spans="2:4">
      <c r="B99" s="97" t="s">
        <v>127</v>
      </c>
      <c r="C99" s="144" t="s">
        <v>1</v>
      </c>
      <c r="D99" s="189"/>
    </row>
    <row r="100" spans="2:4">
      <c r="B100" s="97" t="s">
        <v>128</v>
      </c>
      <c r="C100" s="144" t="s">
        <v>1</v>
      </c>
      <c r="D100" s="189"/>
    </row>
    <row r="101" spans="2:4">
      <c r="B101" s="97" t="s">
        <v>129</v>
      </c>
      <c r="C101" s="144" t="s">
        <v>1</v>
      </c>
      <c r="D101" s="189"/>
    </row>
    <row r="102" spans="2:4">
      <c r="B102" s="97" t="s">
        <v>130</v>
      </c>
      <c r="C102" s="144" t="s">
        <v>1</v>
      </c>
      <c r="D102" s="189"/>
    </row>
    <row r="103" spans="2:4">
      <c r="B103" s="97" t="s">
        <v>131</v>
      </c>
      <c r="C103" s="144" t="s">
        <v>1</v>
      </c>
      <c r="D103" s="189"/>
    </row>
    <row r="104" spans="2:4">
      <c r="B104" s="97" t="s">
        <v>132</v>
      </c>
      <c r="C104" s="144" t="s">
        <v>1</v>
      </c>
      <c r="D104" s="189"/>
    </row>
    <row r="105" spans="2:4">
      <c r="B105" s="97" t="s">
        <v>133</v>
      </c>
      <c r="C105" s="144" t="s">
        <v>1</v>
      </c>
      <c r="D105" s="189"/>
    </row>
    <row r="106" spans="2:4">
      <c r="B106" s="97" t="s">
        <v>134</v>
      </c>
      <c r="C106" s="144" t="s">
        <v>1</v>
      </c>
      <c r="D106" s="189"/>
    </row>
    <row r="107" spans="2:4">
      <c r="B107" s="97" t="s">
        <v>135</v>
      </c>
      <c r="C107" s="144" t="s">
        <v>1</v>
      </c>
      <c r="D107" s="189"/>
    </row>
    <row r="108" spans="2:4">
      <c r="B108" s="97" t="s">
        <v>136</v>
      </c>
      <c r="C108" s="144" t="s">
        <v>1</v>
      </c>
      <c r="D108" s="189"/>
    </row>
    <row r="109" spans="2:4">
      <c r="B109" s="97" t="s">
        <v>137</v>
      </c>
      <c r="C109" s="144" t="s">
        <v>1</v>
      </c>
      <c r="D109" s="189"/>
    </row>
    <row r="110" spans="2:4">
      <c r="B110" s="97" t="s">
        <v>138</v>
      </c>
      <c r="C110" s="144" t="s">
        <v>1</v>
      </c>
      <c r="D110" s="189"/>
    </row>
    <row r="111" spans="2:4">
      <c r="B111" s="97" t="s">
        <v>139</v>
      </c>
      <c r="C111" s="144" t="s">
        <v>1</v>
      </c>
      <c r="D111" s="189"/>
    </row>
    <row r="112" spans="2:4">
      <c r="B112" s="97" t="s">
        <v>140</v>
      </c>
      <c r="C112" s="144" t="s">
        <v>1</v>
      </c>
      <c r="D112" s="189"/>
    </row>
    <row r="113" spans="2:4">
      <c r="B113" s="97" t="s">
        <v>141</v>
      </c>
      <c r="C113" s="144" t="s">
        <v>1</v>
      </c>
      <c r="D113" s="189"/>
    </row>
    <row r="114" spans="2:4">
      <c r="B114" s="97" t="s">
        <v>142</v>
      </c>
      <c r="C114" s="144" t="s">
        <v>1</v>
      </c>
      <c r="D114" s="189"/>
    </row>
    <row r="115" spans="2:4">
      <c r="B115" s="97" t="s">
        <v>143</v>
      </c>
      <c r="C115" s="144" t="s">
        <v>1</v>
      </c>
      <c r="D115" s="189"/>
    </row>
    <row r="116" spans="2:4">
      <c r="B116" s="97" t="s">
        <v>144</v>
      </c>
      <c r="C116" s="144" t="s">
        <v>1</v>
      </c>
      <c r="D116" s="189"/>
    </row>
    <row r="117" spans="2:4">
      <c r="B117" s="97" t="s">
        <v>145</v>
      </c>
      <c r="C117" s="144" t="s">
        <v>1</v>
      </c>
      <c r="D117" s="189"/>
    </row>
    <row r="118" spans="2:4">
      <c r="B118" s="97" t="s">
        <v>146</v>
      </c>
      <c r="C118" s="144" t="s">
        <v>1</v>
      </c>
      <c r="D118" s="189"/>
    </row>
    <row r="119" spans="2:4">
      <c r="B119" s="97" t="s">
        <v>147</v>
      </c>
      <c r="C119" s="144" t="s">
        <v>1</v>
      </c>
      <c r="D119" s="189"/>
    </row>
    <row r="120" spans="2:4">
      <c r="B120" s="97" t="s">
        <v>252</v>
      </c>
      <c r="C120" s="144" t="s">
        <v>1</v>
      </c>
      <c r="D120" s="189"/>
    </row>
    <row r="121" spans="2:4">
      <c r="B121" s="97" t="s">
        <v>148</v>
      </c>
      <c r="C121" s="144" t="s">
        <v>1</v>
      </c>
      <c r="D121" s="189"/>
    </row>
    <row r="122" spans="2:4">
      <c r="B122" s="97" t="s">
        <v>253</v>
      </c>
      <c r="C122" s="144" t="s">
        <v>1</v>
      </c>
      <c r="D122" s="189"/>
    </row>
    <row r="123" spans="2:4">
      <c r="B123" s="97" t="s">
        <v>149</v>
      </c>
      <c r="C123" s="144" t="s">
        <v>1</v>
      </c>
      <c r="D123" s="189"/>
    </row>
    <row r="124" spans="2:4">
      <c r="B124" s="97" t="s">
        <v>150</v>
      </c>
      <c r="C124" s="144" t="s">
        <v>1</v>
      </c>
      <c r="D124" s="189"/>
    </row>
    <row r="125" spans="2:4">
      <c r="B125" s="97" t="s">
        <v>151</v>
      </c>
      <c r="C125" s="144" t="s">
        <v>1</v>
      </c>
      <c r="D125" s="189"/>
    </row>
    <row r="126" spans="2:4">
      <c r="B126" s="97" t="s">
        <v>152</v>
      </c>
      <c r="C126" s="144" t="s">
        <v>1</v>
      </c>
      <c r="D126" s="189"/>
    </row>
    <row r="127" spans="2:4">
      <c r="B127" s="97" t="s">
        <v>153</v>
      </c>
      <c r="C127" s="144" t="s">
        <v>1</v>
      </c>
      <c r="D127" s="189"/>
    </row>
    <row r="128" spans="2:4">
      <c r="B128" s="97" t="s">
        <v>154</v>
      </c>
      <c r="C128" s="144" t="s">
        <v>1</v>
      </c>
      <c r="D128" s="189"/>
    </row>
    <row r="129" spans="2:4">
      <c r="B129" s="97" t="s">
        <v>155</v>
      </c>
      <c r="C129" s="144" t="s">
        <v>1</v>
      </c>
      <c r="D129" s="189"/>
    </row>
    <row r="130" spans="2:4">
      <c r="B130" s="97" t="s">
        <v>156</v>
      </c>
      <c r="C130" s="144" t="s">
        <v>1</v>
      </c>
      <c r="D130" s="189"/>
    </row>
    <row r="131" spans="2:4">
      <c r="B131" s="97" t="s">
        <v>157</v>
      </c>
      <c r="C131" s="144" t="s">
        <v>1</v>
      </c>
      <c r="D131" s="189"/>
    </row>
    <row r="132" spans="2:4">
      <c r="B132" s="97" t="s">
        <v>158</v>
      </c>
      <c r="C132" s="144" t="s">
        <v>1</v>
      </c>
      <c r="D132" s="189"/>
    </row>
    <row r="133" spans="2:4">
      <c r="B133" s="97" t="s">
        <v>159</v>
      </c>
      <c r="C133" s="144" t="s">
        <v>1</v>
      </c>
      <c r="D133" s="189"/>
    </row>
    <row r="134" spans="2:4">
      <c r="B134" s="97" t="s">
        <v>160</v>
      </c>
      <c r="C134" s="144" t="s">
        <v>1</v>
      </c>
      <c r="D134" s="189"/>
    </row>
    <row r="135" spans="2:4">
      <c r="B135" s="97" t="s">
        <v>161</v>
      </c>
      <c r="C135" s="144" t="s">
        <v>1</v>
      </c>
      <c r="D135" s="189"/>
    </row>
    <row r="136" spans="2:4">
      <c r="B136" s="97" t="s">
        <v>162</v>
      </c>
      <c r="C136" s="144" t="s">
        <v>1</v>
      </c>
      <c r="D136" s="189"/>
    </row>
    <row r="137" spans="2:4">
      <c r="B137" s="97" t="s">
        <v>163</v>
      </c>
      <c r="C137" s="144" t="s">
        <v>1</v>
      </c>
      <c r="D137" s="189"/>
    </row>
    <row r="138" spans="2:4">
      <c r="B138" s="97" t="s">
        <v>164</v>
      </c>
      <c r="C138" s="144" t="s">
        <v>1</v>
      </c>
      <c r="D138" s="189"/>
    </row>
    <row r="139" spans="2:4">
      <c r="B139" s="97" t="s">
        <v>165</v>
      </c>
      <c r="C139" s="144" t="s">
        <v>1</v>
      </c>
      <c r="D139" s="189"/>
    </row>
    <row r="140" spans="2:4">
      <c r="B140" s="97" t="s">
        <v>166</v>
      </c>
      <c r="C140" s="144" t="s">
        <v>1</v>
      </c>
      <c r="D140" s="189"/>
    </row>
    <row r="141" spans="2:4">
      <c r="B141" s="97" t="s">
        <v>167</v>
      </c>
      <c r="C141" s="144" t="s">
        <v>1</v>
      </c>
      <c r="D141" s="189"/>
    </row>
    <row r="142" spans="2:4">
      <c r="B142" s="97" t="s">
        <v>168</v>
      </c>
      <c r="C142" s="144" t="s">
        <v>1</v>
      </c>
      <c r="D142" s="189"/>
    </row>
    <row r="143" spans="2:4">
      <c r="B143" s="97" t="s">
        <v>169</v>
      </c>
      <c r="C143" s="144" t="s">
        <v>1</v>
      </c>
      <c r="D143" s="189"/>
    </row>
    <row r="144" spans="2:4">
      <c r="B144" s="97" t="s">
        <v>170</v>
      </c>
      <c r="C144" s="144" t="s">
        <v>1</v>
      </c>
      <c r="D144" s="189"/>
    </row>
    <row r="145" spans="2:4">
      <c r="B145" s="97" t="s">
        <v>171</v>
      </c>
      <c r="C145" s="144" t="s">
        <v>1</v>
      </c>
      <c r="D145" s="189"/>
    </row>
    <row r="146" spans="2:4">
      <c r="B146" s="97" t="s">
        <v>172</v>
      </c>
      <c r="C146" s="144" t="s">
        <v>1</v>
      </c>
      <c r="D146" s="189"/>
    </row>
    <row r="147" spans="2:4">
      <c r="B147" s="97" t="s">
        <v>173</v>
      </c>
      <c r="C147" s="144" t="s">
        <v>1</v>
      </c>
      <c r="D147" s="189"/>
    </row>
    <row r="148" spans="2:4">
      <c r="B148" s="97" t="s">
        <v>174</v>
      </c>
      <c r="C148" s="144" t="s">
        <v>1</v>
      </c>
      <c r="D148" s="189"/>
    </row>
    <row r="149" spans="2:4">
      <c r="B149" s="97" t="s">
        <v>175</v>
      </c>
      <c r="C149" s="144" t="s">
        <v>1</v>
      </c>
      <c r="D149" s="189"/>
    </row>
    <row r="150" spans="2:4">
      <c r="B150" s="97" t="s">
        <v>176</v>
      </c>
      <c r="C150" s="144" t="s">
        <v>1</v>
      </c>
      <c r="D150" s="189"/>
    </row>
    <row r="151" spans="2:4">
      <c r="B151" s="97" t="s">
        <v>177</v>
      </c>
      <c r="C151" s="144" t="s">
        <v>1</v>
      </c>
      <c r="D151" s="189"/>
    </row>
    <row r="152" spans="2:4">
      <c r="B152" s="97" t="s">
        <v>178</v>
      </c>
      <c r="C152" s="144" t="s">
        <v>1</v>
      </c>
      <c r="D152" s="189"/>
    </row>
    <row r="153" spans="2:4">
      <c r="B153" s="97" t="s">
        <v>179</v>
      </c>
      <c r="C153" s="144" t="s">
        <v>1</v>
      </c>
      <c r="D153" s="189"/>
    </row>
    <row r="154" spans="2:4">
      <c r="B154" s="97" t="s">
        <v>180</v>
      </c>
      <c r="C154" s="144" t="s">
        <v>1</v>
      </c>
      <c r="D154" s="189"/>
    </row>
    <row r="155" spans="2:4">
      <c r="B155" s="97" t="s">
        <v>181</v>
      </c>
      <c r="C155" s="144" t="s">
        <v>1</v>
      </c>
      <c r="D155" s="189"/>
    </row>
    <row r="156" spans="2:4">
      <c r="B156" s="97" t="s">
        <v>182</v>
      </c>
      <c r="C156" s="144" t="s">
        <v>1</v>
      </c>
      <c r="D156" s="189"/>
    </row>
    <row r="157" spans="2:4" ht="15" customHeight="1">
      <c r="B157" s="327" t="s">
        <v>296</v>
      </c>
      <c r="C157" s="328"/>
      <c r="D157" s="189"/>
    </row>
    <row r="158" spans="2:4">
      <c r="C158" s="48"/>
    </row>
    <row r="159" spans="2:4">
      <c r="C159" s="48"/>
    </row>
    <row r="160" spans="2:4">
      <c r="C160" s="48"/>
    </row>
    <row r="161" spans="3:3">
      <c r="C161" s="48"/>
    </row>
    <row r="162" spans="3:3">
      <c r="C162" s="48"/>
    </row>
    <row r="163" spans="3:3">
      <c r="C163" s="48"/>
    </row>
    <row r="164" spans="3:3">
      <c r="C164" s="48"/>
    </row>
    <row r="165" spans="3:3">
      <c r="C165" s="48"/>
    </row>
    <row r="166" spans="3:3">
      <c r="C166" s="48"/>
    </row>
    <row r="167" spans="3:3">
      <c r="C167" s="48"/>
    </row>
    <row r="168" spans="3:3">
      <c r="C168" s="48"/>
    </row>
    <row r="169" spans="3:3">
      <c r="C169" s="48"/>
    </row>
    <row r="170" spans="3:3" hidden="1">
      <c r="C170" s="48"/>
    </row>
    <row r="171" spans="3:3" hidden="1">
      <c r="C171" s="48"/>
    </row>
    <row r="172" spans="3:3" hidden="1">
      <c r="C172" s="48"/>
    </row>
    <row r="173" spans="3:3" hidden="1">
      <c r="C173" s="48"/>
    </row>
    <row r="174" spans="3:3" hidden="1">
      <c r="C174" s="48"/>
    </row>
    <row r="175" spans="3:3" hidden="1">
      <c r="C175" s="48"/>
    </row>
    <row r="176" spans="3:3" hidden="1">
      <c r="C176" s="48"/>
    </row>
    <row r="177" spans="3:3" hidden="1">
      <c r="C177" s="48"/>
    </row>
    <row r="178" spans="3:3" hidden="1">
      <c r="C178" s="48"/>
    </row>
    <row r="179" spans="3:3" hidden="1">
      <c r="C179" s="48"/>
    </row>
    <row r="180" spans="3:3" hidden="1">
      <c r="C180" s="48"/>
    </row>
    <row r="181" spans="3:3" hidden="1">
      <c r="C181" s="48"/>
    </row>
    <row r="182" spans="3:3" hidden="1">
      <c r="C182" s="48"/>
    </row>
    <row r="183" spans="3:3" hidden="1">
      <c r="C183" s="48"/>
    </row>
    <row r="184" spans="3:3" hidden="1">
      <c r="C184" s="48"/>
    </row>
    <row r="185" spans="3:3" hidden="1">
      <c r="C185" s="48"/>
    </row>
    <row r="186" spans="3:3" hidden="1">
      <c r="C186" s="48"/>
    </row>
    <row r="187" spans="3:3" hidden="1">
      <c r="C187" s="48"/>
    </row>
    <row r="188" spans="3:3" hidden="1">
      <c r="C188" s="48"/>
    </row>
    <row r="189" spans="3:3" hidden="1">
      <c r="C189" s="48"/>
    </row>
    <row r="190" spans="3:3" hidden="1">
      <c r="C190" s="48"/>
    </row>
    <row r="191" spans="3:3" hidden="1">
      <c r="C191" s="48"/>
    </row>
    <row r="192" spans="3:3" hidden="1">
      <c r="C192" s="48"/>
    </row>
    <row r="193" spans="3:3" hidden="1">
      <c r="C193" s="48"/>
    </row>
    <row r="194" spans="3:3" hidden="1">
      <c r="C194" s="48"/>
    </row>
    <row r="195" spans="3:3" hidden="1">
      <c r="C195" s="48"/>
    </row>
    <row r="196" spans="3:3" hidden="1">
      <c r="C196" s="48"/>
    </row>
    <row r="197" spans="3:3" hidden="1">
      <c r="C197" s="48"/>
    </row>
    <row r="198" spans="3:3" hidden="1">
      <c r="C198" s="48"/>
    </row>
    <row r="199" spans="3:3" hidden="1">
      <c r="C199" s="48"/>
    </row>
    <row r="200" spans="3:3" hidden="1">
      <c r="C200" s="48"/>
    </row>
    <row r="201" spans="3:3" hidden="1">
      <c r="C201" s="48"/>
    </row>
    <row r="202" spans="3:3" hidden="1">
      <c r="C202" s="48"/>
    </row>
    <row r="203" spans="3:3" hidden="1">
      <c r="C203" s="48"/>
    </row>
    <row r="204" spans="3:3" hidden="1">
      <c r="C204" s="48"/>
    </row>
    <row r="205" spans="3:3" hidden="1">
      <c r="C205" s="48"/>
    </row>
    <row r="206" spans="3:3" hidden="1">
      <c r="C206" s="48"/>
    </row>
    <row r="207" spans="3:3" hidden="1">
      <c r="C207" s="48"/>
    </row>
    <row r="208" spans="3:3" hidden="1">
      <c r="C208" s="48"/>
    </row>
    <row r="209" spans="3:3" hidden="1">
      <c r="C209" s="48"/>
    </row>
    <row r="210" spans="3:3" hidden="1">
      <c r="C210" s="48"/>
    </row>
    <row r="211" spans="3:3" hidden="1">
      <c r="C211" s="48"/>
    </row>
    <row r="212" spans="3:3" hidden="1">
      <c r="C212" s="48"/>
    </row>
    <row r="213" spans="3:3" hidden="1">
      <c r="C213" s="48"/>
    </row>
    <row r="214" spans="3:3" hidden="1">
      <c r="C214" s="48"/>
    </row>
    <row r="215" spans="3:3" hidden="1">
      <c r="C215" s="48"/>
    </row>
    <row r="216" spans="3:3" hidden="1">
      <c r="C216" s="48"/>
    </row>
    <row r="217" spans="3:3" hidden="1">
      <c r="C217" s="48"/>
    </row>
    <row r="218" spans="3:3" hidden="1">
      <c r="C218" s="48"/>
    </row>
    <row r="219" spans="3:3" hidden="1">
      <c r="C219" s="48"/>
    </row>
    <row r="220" spans="3:3" hidden="1">
      <c r="C220" s="48"/>
    </row>
    <row r="221" spans="3:3" hidden="1">
      <c r="C221" s="48"/>
    </row>
    <row r="222" spans="3:3" hidden="1">
      <c r="C222" s="48"/>
    </row>
    <row r="223" spans="3:3" hidden="1">
      <c r="C223" s="48"/>
    </row>
    <row r="224" spans="3:3" hidden="1">
      <c r="C224" s="48"/>
    </row>
    <row r="225" spans="3:3" hidden="1">
      <c r="C225" s="48"/>
    </row>
    <row r="226" spans="3:3" hidden="1">
      <c r="C226" s="48"/>
    </row>
    <row r="227" spans="3:3" hidden="1">
      <c r="C227" s="48"/>
    </row>
    <row r="228" spans="3:3" hidden="1">
      <c r="C228" s="48"/>
    </row>
    <row r="229" spans="3:3" hidden="1">
      <c r="C229" s="48"/>
    </row>
    <row r="230" spans="3:3" hidden="1">
      <c r="C230" s="48"/>
    </row>
    <row r="231" spans="3:3" hidden="1">
      <c r="C231" s="48"/>
    </row>
    <row r="232" spans="3:3" hidden="1">
      <c r="C232" s="48"/>
    </row>
    <row r="233" spans="3:3" hidden="1">
      <c r="C233" s="48"/>
    </row>
    <row r="234" spans="3:3" hidden="1">
      <c r="C234" s="48"/>
    </row>
    <row r="235" spans="3:3" hidden="1">
      <c r="C235" s="48"/>
    </row>
    <row r="236" spans="3:3" hidden="1">
      <c r="C236" s="48"/>
    </row>
    <row r="237" spans="3:3" hidden="1">
      <c r="C237" s="48"/>
    </row>
    <row r="238" spans="3:3" hidden="1">
      <c r="C238" s="48"/>
    </row>
    <row r="239" spans="3:3" hidden="1">
      <c r="C239" s="48"/>
    </row>
    <row r="240" spans="3:3" hidden="1">
      <c r="C240" s="48"/>
    </row>
    <row r="241" spans="3:3" hidden="1">
      <c r="C241" s="48"/>
    </row>
    <row r="242" spans="3:3" hidden="1">
      <c r="C242" s="48"/>
    </row>
    <row r="243" spans="3:3" hidden="1">
      <c r="C243" s="48"/>
    </row>
    <row r="244" spans="3:3" hidden="1">
      <c r="C244" s="48"/>
    </row>
    <row r="245" spans="3:3" hidden="1">
      <c r="C245" s="48"/>
    </row>
    <row r="246" spans="3:3" hidden="1">
      <c r="C246" s="48"/>
    </row>
    <row r="247" spans="3:3" hidden="1">
      <c r="C247" s="48"/>
    </row>
    <row r="248" spans="3:3" hidden="1">
      <c r="C248" s="48"/>
    </row>
    <row r="249" spans="3:3" hidden="1">
      <c r="C249" s="48"/>
    </row>
    <row r="250" spans="3:3" hidden="1">
      <c r="C250" s="48"/>
    </row>
    <row r="251" spans="3:3" hidden="1">
      <c r="C251" s="48"/>
    </row>
    <row r="252" spans="3:3" hidden="1">
      <c r="C252" s="48"/>
    </row>
    <row r="253" spans="3:3" hidden="1">
      <c r="C253" s="48"/>
    </row>
    <row r="254" spans="3:3" hidden="1">
      <c r="C254" s="48"/>
    </row>
    <row r="255" spans="3:3" hidden="1">
      <c r="C255" s="48"/>
    </row>
    <row r="256" spans="3:3" hidden="1">
      <c r="C256" s="48"/>
    </row>
    <row r="257" spans="3:3" hidden="1">
      <c r="C257" s="48"/>
    </row>
    <row r="258" spans="3:3" hidden="1">
      <c r="C258" s="48"/>
    </row>
    <row r="259" spans="3:3" hidden="1">
      <c r="C259" s="48"/>
    </row>
    <row r="260" spans="3:3" hidden="1">
      <c r="C260" s="48"/>
    </row>
    <row r="261" spans="3:3" hidden="1">
      <c r="C261" s="48"/>
    </row>
    <row r="262" spans="3:3" hidden="1">
      <c r="C262" s="48"/>
    </row>
    <row r="263" spans="3:3" hidden="1">
      <c r="C263" s="48"/>
    </row>
    <row r="264" spans="3:3" hidden="1">
      <c r="C264" s="48"/>
    </row>
    <row r="265" spans="3:3" hidden="1">
      <c r="C265" s="48"/>
    </row>
    <row r="266" spans="3:3" hidden="1">
      <c r="C266" s="48"/>
    </row>
    <row r="267" spans="3:3" hidden="1">
      <c r="C267" s="48"/>
    </row>
    <row r="268" spans="3:3" hidden="1">
      <c r="C268" s="48"/>
    </row>
    <row r="269" spans="3:3" hidden="1">
      <c r="C269" s="48"/>
    </row>
    <row r="270" spans="3:3" hidden="1">
      <c r="C270" s="48"/>
    </row>
    <row r="271" spans="3:3" hidden="1">
      <c r="C271" s="48"/>
    </row>
    <row r="272" spans="3:3" hidden="1">
      <c r="C272" s="48"/>
    </row>
    <row r="273" spans="3:3" hidden="1">
      <c r="C273" s="48"/>
    </row>
    <row r="274" spans="3:3" hidden="1">
      <c r="C274" s="48"/>
    </row>
    <row r="275" spans="3:3" hidden="1">
      <c r="C275" s="48"/>
    </row>
    <row r="276" spans="3:3" hidden="1">
      <c r="C276" s="48"/>
    </row>
    <row r="277" spans="3:3" hidden="1">
      <c r="C277" s="48"/>
    </row>
    <row r="278" spans="3:3" hidden="1">
      <c r="C278" s="48"/>
    </row>
    <row r="279" spans="3:3" hidden="1">
      <c r="C279" s="48"/>
    </row>
    <row r="280" spans="3:3" hidden="1">
      <c r="C280" s="48"/>
    </row>
    <row r="281" spans="3:3" hidden="1">
      <c r="C281" s="48"/>
    </row>
    <row r="282" spans="3:3" hidden="1">
      <c r="C282" s="48"/>
    </row>
    <row r="283" spans="3:3" hidden="1">
      <c r="C283" s="48"/>
    </row>
    <row r="284" spans="3:3" hidden="1">
      <c r="C284" s="48"/>
    </row>
    <row r="285" spans="3:3" hidden="1">
      <c r="C285" s="48"/>
    </row>
    <row r="286" spans="3:3" hidden="1">
      <c r="C286" s="48"/>
    </row>
    <row r="287" spans="3:3" hidden="1">
      <c r="C287" s="48"/>
    </row>
    <row r="288" spans="3:3" hidden="1">
      <c r="C288" s="48"/>
    </row>
    <row r="289" spans="3:3" hidden="1">
      <c r="C289" s="48"/>
    </row>
    <row r="290" spans="3:3" hidden="1">
      <c r="C290" s="48"/>
    </row>
    <row r="291" spans="3:3" hidden="1">
      <c r="C291" s="48"/>
    </row>
    <row r="292" spans="3:3" hidden="1">
      <c r="C292" s="48"/>
    </row>
    <row r="293" spans="3:3" hidden="1">
      <c r="C293" s="48"/>
    </row>
    <row r="294" spans="3:3" hidden="1">
      <c r="C294" s="48"/>
    </row>
    <row r="295" spans="3:3" hidden="1">
      <c r="C295" s="48"/>
    </row>
    <row r="296" spans="3:3" hidden="1">
      <c r="C296" s="48"/>
    </row>
    <row r="297" spans="3:3" hidden="1">
      <c r="C297" s="48"/>
    </row>
    <row r="298" spans="3:3" hidden="1">
      <c r="C298" s="48"/>
    </row>
    <row r="299" spans="3:3" hidden="1">
      <c r="C299" s="48"/>
    </row>
    <row r="300" spans="3:3" hidden="1">
      <c r="C300" s="48"/>
    </row>
    <row r="301" spans="3:3" hidden="1">
      <c r="C301" s="48"/>
    </row>
    <row r="302" spans="3:3" hidden="1">
      <c r="C302" s="48"/>
    </row>
    <row r="303" spans="3:3" hidden="1">
      <c r="C303" s="48"/>
    </row>
    <row r="304" spans="3:3" hidden="1">
      <c r="C304" s="48"/>
    </row>
    <row r="305" spans="3:3" hidden="1">
      <c r="C305" s="48"/>
    </row>
    <row r="306" spans="3:3" hidden="1">
      <c r="C306" s="48"/>
    </row>
    <row r="307" spans="3:3" hidden="1">
      <c r="C307" s="48"/>
    </row>
    <row r="308" spans="3:3" hidden="1">
      <c r="C308" s="48"/>
    </row>
    <row r="309" spans="3:3" hidden="1">
      <c r="C309" s="48"/>
    </row>
    <row r="310" spans="3:3" hidden="1">
      <c r="C310" s="48"/>
    </row>
    <row r="311" spans="3:3" hidden="1">
      <c r="C311" s="48"/>
    </row>
    <row r="312" spans="3:3" hidden="1">
      <c r="C312" s="48"/>
    </row>
    <row r="313" spans="3:3" hidden="1">
      <c r="C313" s="48"/>
    </row>
    <row r="314" spans="3:3" hidden="1">
      <c r="C314" s="48"/>
    </row>
    <row r="315" spans="3:3" hidden="1">
      <c r="C315" s="48"/>
    </row>
    <row r="316" spans="3:3" hidden="1">
      <c r="C316" s="48"/>
    </row>
    <row r="317" spans="3:3" hidden="1">
      <c r="C317" s="48"/>
    </row>
    <row r="318" spans="3:3" hidden="1">
      <c r="C318" s="48"/>
    </row>
    <row r="319" spans="3:3" hidden="1">
      <c r="C319" s="48"/>
    </row>
    <row r="320" spans="3:3" hidden="1">
      <c r="C320" s="48"/>
    </row>
    <row r="321" spans="3:3" hidden="1">
      <c r="C321" s="48"/>
    </row>
    <row r="322" spans="3:3" hidden="1">
      <c r="C322" s="48"/>
    </row>
    <row r="323" spans="3:3" hidden="1">
      <c r="C323" s="48"/>
    </row>
    <row r="324" spans="3:3" hidden="1">
      <c r="C324" s="48"/>
    </row>
    <row r="325" spans="3:3" hidden="1">
      <c r="C325" s="48"/>
    </row>
    <row r="326" spans="3:3" hidden="1">
      <c r="C326" s="48"/>
    </row>
    <row r="327" spans="3:3" hidden="1">
      <c r="C327" s="48"/>
    </row>
    <row r="328" spans="3:3" hidden="1">
      <c r="C328" s="48"/>
    </row>
    <row r="329" spans="3:3" hidden="1">
      <c r="C329" s="48"/>
    </row>
    <row r="330" spans="3:3" hidden="1">
      <c r="C330" s="48"/>
    </row>
    <row r="331" spans="3:3" hidden="1">
      <c r="C331" s="48"/>
    </row>
    <row r="332" spans="3:3" hidden="1">
      <c r="C332" s="48"/>
    </row>
    <row r="333" spans="3:3" hidden="1">
      <c r="C333" s="48"/>
    </row>
    <row r="334" spans="3:3" hidden="1">
      <c r="C334" s="48"/>
    </row>
    <row r="335" spans="3:3" hidden="1">
      <c r="C335" s="48"/>
    </row>
    <row r="336" spans="3:3" hidden="1">
      <c r="C336" s="48"/>
    </row>
    <row r="337" spans="3:3" hidden="1">
      <c r="C337" s="48"/>
    </row>
    <row r="338" spans="3:3" hidden="1">
      <c r="C338" s="48"/>
    </row>
    <row r="339" spans="3:3" hidden="1">
      <c r="C339" s="48"/>
    </row>
    <row r="340" spans="3:3" hidden="1">
      <c r="C340" s="48"/>
    </row>
    <row r="341" spans="3:3" hidden="1">
      <c r="C341" s="48"/>
    </row>
    <row r="342" spans="3:3" hidden="1">
      <c r="C342" s="48"/>
    </row>
    <row r="343" spans="3:3" hidden="1">
      <c r="C343" s="48"/>
    </row>
    <row r="344" spans="3:3" hidden="1">
      <c r="C344" s="48"/>
    </row>
    <row r="345" spans="3:3" hidden="1">
      <c r="C345" s="48"/>
    </row>
    <row r="346" spans="3:3" hidden="1">
      <c r="C346" s="48"/>
    </row>
    <row r="347" spans="3:3" hidden="1">
      <c r="C347" s="48"/>
    </row>
    <row r="348" spans="3:3" hidden="1">
      <c r="C348" s="48"/>
    </row>
    <row r="349" spans="3:3" hidden="1">
      <c r="C349" s="48"/>
    </row>
    <row r="350" spans="3:3" hidden="1">
      <c r="C350" s="48"/>
    </row>
    <row r="351" spans="3:3" hidden="1">
      <c r="C351" s="48"/>
    </row>
    <row r="352" spans="3:3" hidden="1">
      <c r="C352" s="48"/>
    </row>
    <row r="353" spans="3:3" hidden="1">
      <c r="C353" s="48"/>
    </row>
    <row r="354" spans="3:3" hidden="1">
      <c r="C354" s="48"/>
    </row>
    <row r="355" spans="3:3" hidden="1">
      <c r="C355" s="48"/>
    </row>
    <row r="356" spans="3:3" hidden="1">
      <c r="C356" s="48"/>
    </row>
    <row r="357" spans="3:3" hidden="1">
      <c r="C357" s="48"/>
    </row>
    <row r="358" spans="3:3" hidden="1">
      <c r="C358" s="48"/>
    </row>
    <row r="359" spans="3:3" hidden="1">
      <c r="C359" s="48"/>
    </row>
    <row r="360" spans="3:3" hidden="1">
      <c r="C360" s="48"/>
    </row>
    <row r="361" spans="3:3" hidden="1">
      <c r="C361" s="48"/>
    </row>
    <row r="362" spans="3:3" hidden="1">
      <c r="C362" s="48"/>
    </row>
    <row r="363" spans="3:3" hidden="1">
      <c r="C363" s="48"/>
    </row>
    <row r="364" spans="3:3" hidden="1">
      <c r="C364" s="48"/>
    </row>
    <row r="365" spans="3:3" hidden="1">
      <c r="C365" s="48"/>
    </row>
    <row r="366" spans="3:3" hidden="1">
      <c r="C366" s="48"/>
    </row>
    <row r="367" spans="3:3" hidden="1">
      <c r="C367" s="48"/>
    </row>
    <row r="368" spans="3:3" hidden="1">
      <c r="C368" s="48"/>
    </row>
    <row r="369" spans="3:3" hidden="1">
      <c r="C369" s="48"/>
    </row>
    <row r="370" spans="3:3" hidden="1">
      <c r="C370" s="48"/>
    </row>
    <row r="371" spans="3:3" hidden="1">
      <c r="C371" s="48"/>
    </row>
    <row r="372" spans="3:3" hidden="1">
      <c r="C372" s="48"/>
    </row>
    <row r="373" spans="3:3" hidden="1">
      <c r="C373" s="48"/>
    </row>
    <row r="374" spans="3:3" hidden="1">
      <c r="C374" s="48"/>
    </row>
    <row r="375" spans="3:3" hidden="1">
      <c r="C375" s="48"/>
    </row>
    <row r="376" spans="3:3" hidden="1">
      <c r="C376" s="48"/>
    </row>
    <row r="377" spans="3:3" hidden="1">
      <c r="C377" s="48"/>
    </row>
    <row r="378" spans="3:3" hidden="1">
      <c r="C378" s="48"/>
    </row>
    <row r="379" spans="3:3" hidden="1">
      <c r="C379" s="48"/>
    </row>
    <row r="380" spans="3:3" hidden="1">
      <c r="C380" s="48"/>
    </row>
    <row r="381" spans="3:3" hidden="1">
      <c r="C381" s="48"/>
    </row>
    <row r="382" spans="3:3" hidden="1">
      <c r="C382" s="48"/>
    </row>
    <row r="383" spans="3:3" hidden="1">
      <c r="C383" s="48"/>
    </row>
    <row r="384" spans="3:3" hidden="1">
      <c r="C384" s="48"/>
    </row>
    <row r="385" spans="3:3" hidden="1">
      <c r="C385" s="48"/>
    </row>
    <row r="386" spans="3:3" hidden="1">
      <c r="C386" s="48"/>
    </row>
    <row r="387" spans="3:3" hidden="1">
      <c r="C387" s="48"/>
    </row>
    <row r="388" spans="3:3" hidden="1">
      <c r="C388" s="48"/>
    </row>
    <row r="389" spans="3:3" hidden="1">
      <c r="C389" s="48"/>
    </row>
    <row r="390" spans="3:3" hidden="1">
      <c r="C390" s="48"/>
    </row>
    <row r="391" spans="3:3" hidden="1">
      <c r="C391" s="48"/>
    </row>
    <row r="392" spans="3:3" hidden="1">
      <c r="C392" s="48"/>
    </row>
    <row r="393" spans="3:3" hidden="1">
      <c r="C393" s="48"/>
    </row>
    <row r="394" spans="3:3" hidden="1">
      <c r="C394" s="48"/>
    </row>
    <row r="395" spans="3:3" hidden="1">
      <c r="C395" s="48"/>
    </row>
    <row r="396" spans="3:3" hidden="1">
      <c r="C396" s="48"/>
    </row>
    <row r="397" spans="3:3" hidden="1">
      <c r="C397" s="48"/>
    </row>
    <row r="398" spans="3:3" hidden="1">
      <c r="C398" s="48"/>
    </row>
    <row r="399" spans="3:3" hidden="1">
      <c r="C399" s="48"/>
    </row>
    <row r="400" spans="3:3" hidden="1">
      <c r="C400" s="48"/>
    </row>
    <row r="401" spans="3:3" hidden="1">
      <c r="C401" s="48"/>
    </row>
    <row r="402" spans="3:3" hidden="1">
      <c r="C402" s="48"/>
    </row>
    <row r="403" spans="3:3" hidden="1">
      <c r="C403" s="48"/>
    </row>
    <row r="404" spans="3:3" hidden="1">
      <c r="C404" s="48"/>
    </row>
    <row r="405" spans="3:3" hidden="1">
      <c r="C405" s="48"/>
    </row>
    <row r="406" spans="3:3" hidden="1">
      <c r="C406" s="48"/>
    </row>
    <row r="407" spans="3:3" hidden="1">
      <c r="C407" s="48"/>
    </row>
    <row r="408" spans="3:3" hidden="1">
      <c r="C408" s="48"/>
    </row>
    <row r="409" spans="3:3" hidden="1">
      <c r="C409" s="48"/>
    </row>
    <row r="410" spans="3:3" hidden="1">
      <c r="C410" s="48"/>
    </row>
    <row r="411" spans="3:3" hidden="1">
      <c r="C411" s="48"/>
    </row>
    <row r="412" spans="3:3" hidden="1">
      <c r="C412" s="48"/>
    </row>
    <row r="413" spans="3:3" hidden="1">
      <c r="C413" s="48"/>
    </row>
    <row r="414" spans="3:3" hidden="1">
      <c r="C414" s="48"/>
    </row>
    <row r="415" spans="3:3" hidden="1">
      <c r="C415" s="48"/>
    </row>
    <row r="416" spans="3:3" hidden="1">
      <c r="C416" s="48"/>
    </row>
    <row r="417" spans="3:3" hidden="1">
      <c r="C417" s="48"/>
    </row>
    <row r="418" spans="3:3" hidden="1">
      <c r="C418" s="48"/>
    </row>
    <row r="419" spans="3:3" hidden="1">
      <c r="C419" s="48"/>
    </row>
    <row r="420" spans="3:3" hidden="1">
      <c r="C420" s="48"/>
    </row>
    <row r="421" spans="3:3" hidden="1">
      <c r="C421" s="48"/>
    </row>
    <row r="422" spans="3:3" hidden="1">
      <c r="C422" s="48"/>
    </row>
    <row r="423" spans="3:3" hidden="1">
      <c r="C423" s="48"/>
    </row>
    <row r="424" spans="3:3" hidden="1">
      <c r="C424" s="48"/>
    </row>
    <row r="425" spans="3:3" hidden="1">
      <c r="C425" s="48"/>
    </row>
    <row r="426" spans="3:3" hidden="1">
      <c r="C426" s="48"/>
    </row>
    <row r="427" spans="3:3" hidden="1">
      <c r="C427" s="48"/>
    </row>
    <row r="428" spans="3:3" hidden="1">
      <c r="C428" s="48"/>
    </row>
    <row r="429" spans="3:3" hidden="1">
      <c r="C429" s="48"/>
    </row>
    <row r="430" spans="3:3" hidden="1">
      <c r="C430" s="48"/>
    </row>
    <row r="431" spans="3:3" hidden="1">
      <c r="C431" s="48"/>
    </row>
    <row r="432" spans="3:3" hidden="1">
      <c r="C432" s="48"/>
    </row>
    <row r="433" spans="3:3" hidden="1">
      <c r="C433" s="48"/>
    </row>
    <row r="434" spans="3:3" hidden="1">
      <c r="C434" s="48"/>
    </row>
    <row r="435" spans="3:3" hidden="1">
      <c r="C435" s="48"/>
    </row>
    <row r="436" spans="3:3" hidden="1">
      <c r="C436" s="48"/>
    </row>
    <row r="437" spans="3:3" hidden="1">
      <c r="C437" s="48"/>
    </row>
    <row r="438" spans="3:3" hidden="1">
      <c r="C438" s="48"/>
    </row>
    <row r="439" spans="3:3" hidden="1">
      <c r="C439" s="48"/>
    </row>
    <row r="440" spans="3:3" hidden="1">
      <c r="C440" s="48"/>
    </row>
    <row r="441" spans="3:3" hidden="1">
      <c r="C441" s="48"/>
    </row>
    <row r="442" spans="3:3" hidden="1">
      <c r="C442" s="48"/>
    </row>
    <row r="443" spans="3:3" hidden="1">
      <c r="C443" s="48"/>
    </row>
    <row r="444" spans="3:3" hidden="1">
      <c r="C444" s="48"/>
    </row>
    <row r="445" spans="3:3" hidden="1">
      <c r="C445" s="48"/>
    </row>
    <row r="446" spans="3:3" hidden="1">
      <c r="C446" s="48"/>
    </row>
    <row r="447" spans="3:3" hidden="1">
      <c r="C447" s="48"/>
    </row>
    <row r="448" spans="3:3" hidden="1">
      <c r="C448" s="48"/>
    </row>
    <row r="449" spans="3:3" hidden="1">
      <c r="C449" s="48"/>
    </row>
    <row r="450" spans="3:3" hidden="1">
      <c r="C450" s="48"/>
    </row>
    <row r="451" spans="3:3" hidden="1">
      <c r="C451" s="48"/>
    </row>
    <row r="452" spans="3:3" hidden="1">
      <c r="C452" s="48"/>
    </row>
    <row r="453" spans="3:3" hidden="1">
      <c r="C453" s="48"/>
    </row>
    <row r="454" spans="3:3" hidden="1">
      <c r="C454" s="48"/>
    </row>
    <row r="455" spans="3:3" hidden="1">
      <c r="C455" s="48"/>
    </row>
    <row r="456" spans="3:3" hidden="1">
      <c r="C456" s="48"/>
    </row>
    <row r="457" spans="3:3" hidden="1">
      <c r="C457" s="48"/>
    </row>
    <row r="458" spans="3:3" hidden="1">
      <c r="C458" s="48"/>
    </row>
    <row r="459" spans="3:3" hidden="1">
      <c r="C459" s="48"/>
    </row>
    <row r="460" spans="3:3" hidden="1">
      <c r="C460" s="48"/>
    </row>
    <row r="461" spans="3:3" hidden="1">
      <c r="C461" s="48"/>
    </row>
    <row r="462" spans="3:3" hidden="1">
      <c r="C462" s="48"/>
    </row>
    <row r="463" spans="3:3" hidden="1">
      <c r="C463" s="48"/>
    </row>
    <row r="464" spans="3:3" hidden="1">
      <c r="C464" s="48"/>
    </row>
    <row r="465" spans="3:3" hidden="1">
      <c r="C465" s="48"/>
    </row>
    <row r="466" spans="3:3" hidden="1">
      <c r="C466" s="48"/>
    </row>
    <row r="467" spans="3:3" hidden="1">
      <c r="C467" s="48"/>
    </row>
    <row r="468" spans="3:3" hidden="1">
      <c r="C468" s="48"/>
    </row>
    <row r="469" spans="3:3" hidden="1">
      <c r="C469" s="48"/>
    </row>
    <row r="470" spans="3:3" hidden="1">
      <c r="C470" s="48"/>
    </row>
    <row r="471" spans="3:3" hidden="1">
      <c r="C471" s="48"/>
    </row>
    <row r="472" spans="3:3" hidden="1">
      <c r="C472" s="48"/>
    </row>
    <row r="473" spans="3:3" hidden="1">
      <c r="C473" s="48"/>
    </row>
    <row r="474" spans="3:3" hidden="1">
      <c r="C474" s="48"/>
    </row>
    <row r="475" spans="3:3" hidden="1">
      <c r="C475" s="48"/>
    </row>
    <row r="476" spans="3:3" hidden="1">
      <c r="C476" s="48"/>
    </row>
    <row r="477" spans="3:3" hidden="1">
      <c r="C477" s="48"/>
    </row>
    <row r="478" spans="3:3" hidden="1">
      <c r="C478" s="48"/>
    </row>
    <row r="479" spans="3:3" hidden="1">
      <c r="C479" s="48"/>
    </row>
    <row r="480" spans="3:3" hidden="1">
      <c r="C480" s="48"/>
    </row>
    <row r="481" spans="3:3" hidden="1">
      <c r="C481" s="48"/>
    </row>
    <row r="482" spans="3:3" hidden="1">
      <c r="C482" s="48"/>
    </row>
    <row r="483" spans="3:3" hidden="1">
      <c r="C483" s="48"/>
    </row>
    <row r="484" spans="3:3" hidden="1">
      <c r="C484" s="48"/>
    </row>
    <row r="485" spans="3:3" hidden="1">
      <c r="C485" s="48"/>
    </row>
    <row r="486" spans="3:3" hidden="1">
      <c r="C486" s="48"/>
    </row>
    <row r="487" spans="3:3" hidden="1">
      <c r="C487" s="48"/>
    </row>
    <row r="488" spans="3:3" hidden="1">
      <c r="C488" s="48"/>
    </row>
    <row r="489" spans="3:3" hidden="1">
      <c r="C489" s="48"/>
    </row>
    <row r="490" spans="3:3" hidden="1">
      <c r="C490" s="48"/>
    </row>
    <row r="491" spans="3:3" hidden="1">
      <c r="C491" s="48"/>
    </row>
    <row r="492" spans="3:3" hidden="1">
      <c r="C492" s="48"/>
    </row>
    <row r="493" spans="3:3" hidden="1">
      <c r="C493" s="48"/>
    </row>
    <row r="494" spans="3:3" hidden="1">
      <c r="C494" s="48"/>
    </row>
    <row r="495" spans="3:3" hidden="1">
      <c r="C495" s="48"/>
    </row>
    <row r="496" spans="3:3" hidden="1">
      <c r="C496" s="48"/>
    </row>
    <row r="497" spans="3:3" hidden="1">
      <c r="C497" s="48"/>
    </row>
    <row r="498" spans="3:3" hidden="1">
      <c r="C498" s="48"/>
    </row>
    <row r="499" spans="3:3" hidden="1">
      <c r="C499" s="48"/>
    </row>
    <row r="500" spans="3:3" hidden="1">
      <c r="C500" s="48"/>
    </row>
    <row r="501" spans="3:3" hidden="1">
      <c r="C501" s="48"/>
    </row>
    <row r="502" spans="3:3" hidden="1">
      <c r="C502" s="48"/>
    </row>
    <row r="503" spans="3:3" hidden="1">
      <c r="C503" s="48"/>
    </row>
    <row r="504" spans="3:3" hidden="1">
      <c r="C504" s="48"/>
    </row>
    <row r="505" spans="3:3" hidden="1">
      <c r="C505" s="48"/>
    </row>
    <row r="506" spans="3:3" hidden="1">
      <c r="C506" s="48"/>
    </row>
    <row r="507" spans="3:3" hidden="1">
      <c r="C507" s="48"/>
    </row>
    <row r="508" spans="3:3" hidden="1">
      <c r="C508" s="48"/>
    </row>
    <row r="509" spans="3:3" hidden="1">
      <c r="C509" s="48"/>
    </row>
    <row r="510" spans="3:3" hidden="1">
      <c r="C510" s="48"/>
    </row>
    <row r="511" spans="3:3" hidden="1">
      <c r="C511" s="48"/>
    </row>
    <row r="512" spans="3:3" hidden="1">
      <c r="C512" s="48"/>
    </row>
    <row r="513" spans="3:3" hidden="1">
      <c r="C513" s="48"/>
    </row>
    <row r="514" spans="3:3" hidden="1">
      <c r="C514" s="48"/>
    </row>
    <row r="515" spans="3:3" hidden="1">
      <c r="C515" s="48"/>
    </row>
    <row r="516" spans="3:3" hidden="1">
      <c r="C516" s="48"/>
    </row>
    <row r="517" spans="3:3" hidden="1">
      <c r="C517" s="48"/>
    </row>
    <row r="518" spans="3:3" hidden="1">
      <c r="C518" s="48"/>
    </row>
    <row r="519" spans="3:3" hidden="1">
      <c r="C519" s="48"/>
    </row>
    <row r="520" spans="3:3" hidden="1">
      <c r="C520" s="48"/>
    </row>
    <row r="521" spans="3:3" hidden="1">
      <c r="C521" s="48"/>
    </row>
    <row r="522" spans="3:3" hidden="1">
      <c r="C522" s="48"/>
    </row>
    <row r="523" spans="3:3" hidden="1">
      <c r="C523" s="48"/>
    </row>
    <row r="524" spans="3:3" hidden="1">
      <c r="C524" s="48"/>
    </row>
    <row r="525" spans="3:3" hidden="1">
      <c r="C525" s="48"/>
    </row>
    <row r="526" spans="3:3" hidden="1">
      <c r="C526" s="48"/>
    </row>
    <row r="527" spans="3:3" hidden="1">
      <c r="C527" s="48"/>
    </row>
    <row r="528" spans="3:3" hidden="1">
      <c r="C528" s="48"/>
    </row>
    <row r="529" spans="3:3" hidden="1">
      <c r="C529" s="48"/>
    </row>
    <row r="530" spans="3:3" hidden="1">
      <c r="C530" s="48"/>
    </row>
    <row r="531" spans="3:3" hidden="1">
      <c r="C531" s="48"/>
    </row>
    <row r="532" spans="3:3" hidden="1">
      <c r="C532" s="48"/>
    </row>
    <row r="533" spans="3:3" hidden="1">
      <c r="C533" s="48"/>
    </row>
    <row r="534" spans="3:3" hidden="1">
      <c r="C534" s="48"/>
    </row>
    <row r="535" spans="3:3" hidden="1">
      <c r="C535" s="48"/>
    </row>
    <row r="536" spans="3:3" hidden="1">
      <c r="C536" s="48"/>
    </row>
    <row r="537" spans="3:3" hidden="1">
      <c r="C537" s="48"/>
    </row>
    <row r="538" spans="3:3" hidden="1">
      <c r="C538" s="48"/>
    </row>
    <row r="539" spans="3:3" hidden="1">
      <c r="C539" s="48"/>
    </row>
    <row r="540" spans="3:3" hidden="1">
      <c r="C540" s="48"/>
    </row>
    <row r="541" spans="3:3" hidden="1">
      <c r="C541" s="48"/>
    </row>
    <row r="542" spans="3:3" hidden="1">
      <c r="C542" s="48"/>
    </row>
    <row r="543" spans="3:3" hidden="1">
      <c r="C543" s="48"/>
    </row>
    <row r="544" spans="3:3" hidden="1">
      <c r="C544" s="48"/>
    </row>
    <row r="545" spans="3:3" hidden="1">
      <c r="C545" s="48"/>
    </row>
    <row r="546" spans="3:3" hidden="1">
      <c r="C546" s="48"/>
    </row>
    <row r="547" spans="3:3" hidden="1">
      <c r="C547" s="48"/>
    </row>
    <row r="548" spans="3:3" hidden="1">
      <c r="C548" s="48"/>
    </row>
    <row r="549" spans="3:3" hidden="1">
      <c r="C549" s="48"/>
    </row>
    <row r="550" spans="3:3" hidden="1">
      <c r="C550" s="48"/>
    </row>
    <row r="551" spans="3:3" hidden="1">
      <c r="C551" s="48"/>
    </row>
    <row r="552" spans="3:3" hidden="1">
      <c r="C552" s="48"/>
    </row>
    <row r="553" spans="3:3" hidden="1">
      <c r="C553" s="48"/>
    </row>
    <row r="554" spans="3:3" hidden="1">
      <c r="C554" s="48"/>
    </row>
    <row r="555" spans="3:3" hidden="1">
      <c r="C555" s="48"/>
    </row>
    <row r="556" spans="3:3" hidden="1">
      <c r="C556" s="48"/>
    </row>
    <row r="557" spans="3:3" hidden="1">
      <c r="C557" s="48"/>
    </row>
    <row r="558" spans="3:3" hidden="1">
      <c r="C558" s="48"/>
    </row>
    <row r="559" spans="3:3" hidden="1">
      <c r="C559" s="48"/>
    </row>
    <row r="560" spans="3:3" hidden="1">
      <c r="C560" s="48"/>
    </row>
    <row r="561" spans="3:3" hidden="1">
      <c r="C561" s="48"/>
    </row>
    <row r="562" spans="3:3" hidden="1">
      <c r="C562" s="48"/>
    </row>
    <row r="563" spans="3:3" hidden="1">
      <c r="C563" s="48"/>
    </row>
    <row r="564" spans="3:3" hidden="1">
      <c r="C564" s="48"/>
    </row>
    <row r="565" spans="3:3" hidden="1">
      <c r="C565" s="48"/>
    </row>
    <row r="566" spans="3:3" hidden="1">
      <c r="C566" s="48"/>
    </row>
    <row r="567" spans="3:3" hidden="1">
      <c r="C567" s="48"/>
    </row>
    <row r="568" spans="3:3" hidden="1">
      <c r="C568" s="48"/>
    </row>
    <row r="569" spans="3:3" hidden="1">
      <c r="C569" s="48"/>
    </row>
    <row r="570" spans="3:3" hidden="1">
      <c r="C570" s="48"/>
    </row>
    <row r="571" spans="3:3" hidden="1">
      <c r="C571" s="48"/>
    </row>
    <row r="572" spans="3:3" hidden="1">
      <c r="C572" s="48"/>
    </row>
    <row r="573" spans="3:3" hidden="1">
      <c r="C573" s="48"/>
    </row>
    <row r="574" spans="3:3" hidden="1">
      <c r="C574" s="48"/>
    </row>
    <row r="575" spans="3:3" hidden="1">
      <c r="C575" s="48"/>
    </row>
    <row r="576" spans="3:3" hidden="1">
      <c r="C576" s="48"/>
    </row>
    <row r="577" spans="3:3" hidden="1">
      <c r="C577" s="48"/>
    </row>
    <row r="578" spans="3:3" hidden="1">
      <c r="C578" s="48"/>
    </row>
    <row r="579" spans="3:3" hidden="1">
      <c r="C579" s="48"/>
    </row>
    <row r="580" spans="3:3" hidden="1">
      <c r="C580" s="48"/>
    </row>
    <row r="581" spans="3:3" hidden="1">
      <c r="C581" s="48"/>
    </row>
    <row r="582" spans="3:3" hidden="1">
      <c r="C582" s="48"/>
    </row>
    <row r="583" spans="3:3" hidden="1">
      <c r="C583" s="48"/>
    </row>
    <row r="584" spans="3:3" hidden="1">
      <c r="C584" s="48"/>
    </row>
    <row r="585" spans="3:3" hidden="1">
      <c r="C585" s="48"/>
    </row>
    <row r="586" spans="3:3" hidden="1">
      <c r="C586" s="48"/>
    </row>
    <row r="587" spans="3:3" hidden="1">
      <c r="C587" s="48"/>
    </row>
    <row r="588" spans="3:3" hidden="1">
      <c r="C588" s="48"/>
    </row>
    <row r="589" spans="3:3" hidden="1">
      <c r="C589" s="48"/>
    </row>
    <row r="590" spans="3:3" hidden="1">
      <c r="C590" s="48"/>
    </row>
    <row r="591" spans="3:3" hidden="1">
      <c r="C591" s="48"/>
    </row>
    <row r="592" spans="3:3" hidden="1">
      <c r="C592" s="48"/>
    </row>
    <row r="593" spans="3:3" hidden="1">
      <c r="C593" s="48"/>
    </row>
    <row r="594" spans="3:3" hidden="1">
      <c r="C594" s="48"/>
    </row>
    <row r="595" spans="3:3" hidden="1">
      <c r="C595" s="48"/>
    </row>
    <row r="596" spans="3:3" hidden="1">
      <c r="C596" s="48"/>
    </row>
    <row r="597" spans="3:3" hidden="1">
      <c r="C597" s="48"/>
    </row>
    <row r="598" spans="3:3" hidden="1">
      <c r="C598" s="48"/>
    </row>
    <row r="599" spans="3:3" hidden="1">
      <c r="C599" s="48"/>
    </row>
    <row r="600" spans="3:3" hidden="1">
      <c r="C600" s="48"/>
    </row>
    <row r="601" spans="3:3" hidden="1">
      <c r="C601" s="48"/>
    </row>
    <row r="602" spans="3:3" hidden="1">
      <c r="C602" s="48"/>
    </row>
    <row r="603" spans="3:3" hidden="1">
      <c r="C603" s="48"/>
    </row>
    <row r="604" spans="3:3" hidden="1">
      <c r="C604" s="48"/>
    </row>
    <row r="605" spans="3:3" hidden="1">
      <c r="C605" s="48"/>
    </row>
    <row r="606" spans="3:3" hidden="1">
      <c r="C606" s="48"/>
    </row>
    <row r="607" spans="3:3" hidden="1">
      <c r="C607" s="48"/>
    </row>
    <row r="608" spans="3:3" hidden="1">
      <c r="C608" s="48"/>
    </row>
    <row r="609" spans="3:3" hidden="1">
      <c r="C609" s="48"/>
    </row>
    <row r="610" spans="3:3" hidden="1">
      <c r="C610" s="48"/>
    </row>
    <row r="611" spans="3:3" hidden="1">
      <c r="C611" s="48"/>
    </row>
    <row r="612" spans="3:3" hidden="1">
      <c r="C612" s="48"/>
    </row>
    <row r="613" spans="3:3" hidden="1">
      <c r="C613" s="48"/>
    </row>
    <row r="614" spans="3:3" hidden="1">
      <c r="C614" s="48"/>
    </row>
    <row r="615" spans="3:3" hidden="1">
      <c r="C615" s="48"/>
    </row>
    <row r="616" spans="3:3" hidden="1">
      <c r="C616" s="48"/>
    </row>
    <row r="617" spans="3:3" hidden="1">
      <c r="C617" s="48"/>
    </row>
    <row r="618" spans="3:3" hidden="1">
      <c r="C618" s="48"/>
    </row>
    <row r="619" spans="3:3" hidden="1">
      <c r="C619" s="48"/>
    </row>
    <row r="620" spans="3:3" hidden="1">
      <c r="C620" s="48"/>
    </row>
    <row r="621" spans="3:3" hidden="1">
      <c r="C621" s="48"/>
    </row>
    <row r="622" spans="3:3" hidden="1">
      <c r="C622" s="48"/>
    </row>
    <row r="623" spans="3:3" hidden="1">
      <c r="C623" s="48"/>
    </row>
    <row r="624" spans="3:3" hidden="1">
      <c r="C624" s="48"/>
    </row>
    <row r="625" spans="3:3" hidden="1">
      <c r="C625" s="48"/>
    </row>
    <row r="626" spans="3:3" hidden="1">
      <c r="C626" s="48"/>
    </row>
    <row r="627" spans="3:3" hidden="1">
      <c r="C627" s="48"/>
    </row>
    <row r="628" spans="3:3" hidden="1">
      <c r="C628" s="48"/>
    </row>
    <row r="629" spans="3:3" hidden="1">
      <c r="C629" s="48"/>
    </row>
    <row r="630" spans="3:3" hidden="1">
      <c r="C630" s="48"/>
    </row>
    <row r="631" spans="3:3" hidden="1">
      <c r="C631" s="48"/>
    </row>
    <row r="632" spans="3:3" hidden="1">
      <c r="C632" s="48"/>
    </row>
    <row r="633" spans="3:3" hidden="1">
      <c r="C633" s="48"/>
    </row>
    <row r="634" spans="3:3" hidden="1">
      <c r="C634" s="48"/>
    </row>
    <row r="635" spans="3:3" hidden="1">
      <c r="C635" s="48"/>
    </row>
    <row r="636" spans="3:3" hidden="1">
      <c r="C636" s="48"/>
    </row>
    <row r="637" spans="3:3" hidden="1">
      <c r="C637" s="48"/>
    </row>
    <row r="638" spans="3:3" hidden="1">
      <c r="C638" s="48"/>
    </row>
    <row r="639" spans="3:3" hidden="1">
      <c r="C639" s="48"/>
    </row>
    <row r="640" spans="3:3" hidden="1">
      <c r="C640" s="48"/>
    </row>
    <row r="641" spans="3:3" hidden="1">
      <c r="C641" s="48"/>
    </row>
    <row r="642" spans="3:3" hidden="1">
      <c r="C642" s="48"/>
    </row>
    <row r="643" spans="3:3" hidden="1">
      <c r="C643" s="48"/>
    </row>
    <row r="644" spans="3:3" hidden="1">
      <c r="C644" s="48"/>
    </row>
    <row r="645" spans="3:3" hidden="1">
      <c r="C645" s="48"/>
    </row>
    <row r="646" spans="3:3" hidden="1">
      <c r="C646" s="48"/>
    </row>
    <row r="647" spans="3:3" hidden="1">
      <c r="C647" s="48"/>
    </row>
    <row r="648" spans="3:3" hidden="1">
      <c r="C648" s="48"/>
    </row>
    <row r="649" spans="3:3" hidden="1">
      <c r="C649" s="48"/>
    </row>
    <row r="650" spans="3:3" hidden="1">
      <c r="C650" s="48"/>
    </row>
    <row r="651" spans="3:3" hidden="1">
      <c r="C651" s="48"/>
    </row>
    <row r="652" spans="3:3" hidden="1">
      <c r="C652" s="48"/>
    </row>
    <row r="653" spans="3:3" hidden="1">
      <c r="C653" s="48"/>
    </row>
    <row r="654" spans="3:3" hidden="1">
      <c r="C654" s="48"/>
    </row>
    <row r="655" spans="3:3" hidden="1">
      <c r="C655" s="48"/>
    </row>
    <row r="656" spans="3:3" hidden="1">
      <c r="C656" s="48"/>
    </row>
    <row r="657" spans="3:3" hidden="1">
      <c r="C657" s="48"/>
    </row>
    <row r="658" spans="3:3" hidden="1">
      <c r="C658" s="48"/>
    </row>
    <row r="659" spans="3:3" hidden="1">
      <c r="C659" s="48"/>
    </row>
    <row r="660" spans="3:3" hidden="1">
      <c r="C660" s="48"/>
    </row>
    <row r="661" spans="3:3" hidden="1">
      <c r="C661" s="48"/>
    </row>
    <row r="662" spans="3:3" hidden="1">
      <c r="C662" s="48"/>
    </row>
    <row r="663" spans="3:3" hidden="1">
      <c r="C663" s="48"/>
    </row>
    <row r="664" spans="3:3" hidden="1">
      <c r="C664" s="48"/>
    </row>
    <row r="665" spans="3:3" hidden="1">
      <c r="C665" s="48"/>
    </row>
    <row r="666" spans="3:3" hidden="1">
      <c r="C666" s="48"/>
    </row>
    <row r="667" spans="3:3" hidden="1">
      <c r="C667" s="48"/>
    </row>
    <row r="668" spans="3:3" hidden="1">
      <c r="C668" s="48"/>
    </row>
    <row r="669" spans="3:3" hidden="1">
      <c r="C669" s="48"/>
    </row>
    <row r="670" spans="3:3" hidden="1">
      <c r="C670" s="48"/>
    </row>
    <row r="671" spans="3:3" hidden="1">
      <c r="C671" s="48"/>
    </row>
    <row r="672" spans="3:3" hidden="1">
      <c r="C672" s="48"/>
    </row>
    <row r="673" spans="3:3" hidden="1">
      <c r="C673" s="48"/>
    </row>
    <row r="674" spans="3:3" hidden="1">
      <c r="C674" s="48"/>
    </row>
    <row r="675" spans="3:3" hidden="1">
      <c r="C675" s="48"/>
    </row>
    <row r="676" spans="3:3" hidden="1">
      <c r="C676" s="48"/>
    </row>
    <row r="677" spans="3:3" hidden="1">
      <c r="C677" s="48"/>
    </row>
    <row r="678" spans="3:3" hidden="1">
      <c r="C678" s="48"/>
    </row>
    <row r="679" spans="3:3" hidden="1">
      <c r="C679" s="48"/>
    </row>
    <row r="680" spans="3:3" hidden="1">
      <c r="C680" s="48"/>
    </row>
    <row r="681" spans="3:3" hidden="1">
      <c r="C681" s="48"/>
    </row>
    <row r="682" spans="3:3" hidden="1">
      <c r="C682" s="48"/>
    </row>
    <row r="683" spans="3:3" hidden="1">
      <c r="C683" s="48"/>
    </row>
    <row r="684" spans="3:3" hidden="1">
      <c r="C684" s="48"/>
    </row>
    <row r="685" spans="3:3" hidden="1">
      <c r="C685" s="48"/>
    </row>
    <row r="686" spans="3:3" hidden="1">
      <c r="C686" s="48"/>
    </row>
    <row r="687" spans="3:3" hidden="1">
      <c r="C687" s="48"/>
    </row>
    <row r="688" spans="3:3" hidden="1">
      <c r="C688" s="48"/>
    </row>
    <row r="689" spans="3:3" hidden="1">
      <c r="C689" s="48"/>
    </row>
    <row r="690" spans="3:3" hidden="1">
      <c r="C690" s="48"/>
    </row>
    <row r="691" spans="3:3" hidden="1">
      <c r="C691" s="48"/>
    </row>
    <row r="692" spans="3:3" hidden="1">
      <c r="C692" s="48"/>
    </row>
    <row r="693" spans="3:3" hidden="1">
      <c r="C693" s="48"/>
    </row>
    <row r="694" spans="3:3" hidden="1">
      <c r="C694" s="48"/>
    </row>
    <row r="695" spans="3:3" hidden="1">
      <c r="C695" s="48"/>
    </row>
    <row r="696" spans="3:3" hidden="1">
      <c r="C696" s="48"/>
    </row>
    <row r="697" spans="3:3" hidden="1">
      <c r="C697" s="48"/>
    </row>
    <row r="698" spans="3:3" hidden="1">
      <c r="C698" s="48"/>
    </row>
    <row r="699" spans="3:3" hidden="1">
      <c r="C699" s="48"/>
    </row>
    <row r="700" spans="3:3" hidden="1">
      <c r="C700" s="48"/>
    </row>
    <row r="701" spans="3:3" hidden="1">
      <c r="C701" s="48"/>
    </row>
    <row r="702" spans="3:3" hidden="1">
      <c r="C702" s="48"/>
    </row>
    <row r="703" spans="3:3" hidden="1">
      <c r="C703" s="48"/>
    </row>
    <row r="704" spans="3:3" hidden="1">
      <c r="C704" s="48"/>
    </row>
    <row r="705" spans="3:3" hidden="1">
      <c r="C705" s="48"/>
    </row>
    <row r="706" spans="3:3" hidden="1">
      <c r="C706" s="48"/>
    </row>
    <row r="707" spans="3:3" hidden="1">
      <c r="C707" s="48"/>
    </row>
    <row r="708" spans="3:3" hidden="1">
      <c r="C708" s="48"/>
    </row>
    <row r="709" spans="3:3" hidden="1">
      <c r="C709" s="48"/>
    </row>
    <row r="710" spans="3:3" hidden="1">
      <c r="C710" s="48"/>
    </row>
    <row r="711" spans="3:3" hidden="1">
      <c r="C711" s="48"/>
    </row>
    <row r="712" spans="3:3" hidden="1">
      <c r="C712" s="48"/>
    </row>
    <row r="713" spans="3:3" hidden="1">
      <c r="C713" s="48"/>
    </row>
    <row r="714" spans="3:3" hidden="1">
      <c r="C714" s="48"/>
    </row>
    <row r="715" spans="3:3" hidden="1">
      <c r="C715" s="48"/>
    </row>
    <row r="716" spans="3:3" hidden="1">
      <c r="C716" s="48"/>
    </row>
    <row r="717" spans="3:3" hidden="1">
      <c r="C717" s="48"/>
    </row>
    <row r="718" spans="3:3" hidden="1">
      <c r="C718" s="48"/>
    </row>
    <row r="719" spans="3:3" hidden="1">
      <c r="C719" s="48"/>
    </row>
    <row r="720" spans="3:3" hidden="1">
      <c r="C720" s="48"/>
    </row>
    <row r="721" spans="3:3" hidden="1">
      <c r="C721" s="48"/>
    </row>
    <row r="722" spans="3:3" hidden="1">
      <c r="C722" s="48"/>
    </row>
    <row r="723" spans="3:3" hidden="1">
      <c r="C723" s="48"/>
    </row>
    <row r="724" spans="3:3" hidden="1">
      <c r="C724" s="48"/>
    </row>
    <row r="725" spans="3:3" hidden="1">
      <c r="C725" s="48"/>
    </row>
    <row r="726" spans="3:3" hidden="1">
      <c r="C726" s="48"/>
    </row>
    <row r="727" spans="3:3" hidden="1">
      <c r="C727" s="48"/>
    </row>
    <row r="728" spans="3:3" hidden="1">
      <c r="C728" s="48"/>
    </row>
    <row r="729" spans="3:3" hidden="1">
      <c r="C729" s="48"/>
    </row>
    <row r="730" spans="3:3" hidden="1">
      <c r="C730" s="48"/>
    </row>
    <row r="731" spans="3:3" hidden="1">
      <c r="C731" s="48"/>
    </row>
    <row r="732" spans="3:3" hidden="1">
      <c r="C732" s="48"/>
    </row>
    <row r="733" spans="3:3" hidden="1">
      <c r="C733" s="48"/>
    </row>
    <row r="734" spans="3:3" hidden="1">
      <c r="C734" s="48"/>
    </row>
    <row r="735" spans="3:3" hidden="1">
      <c r="C735" s="48"/>
    </row>
    <row r="736" spans="3:3" hidden="1">
      <c r="C736" s="48"/>
    </row>
    <row r="737" spans="3:3" hidden="1">
      <c r="C737" s="48"/>
    </row>
    <row r="738" spans="3:3" hidden="1">
      <c r="C738" s="48"/>
    </row>
    <row r="739" spans="3:3" hidden="1">
      <c r="C739" s="48"/>
    </row>
    <row r="740" spans="3:3" hidden="1">
      <c r="C740" s="48"/>
    </row>
    <row r="741" spans="3:3" hidden="1">
      <c r="C741" s="48"/>
    </row>
    <row r="742" spans="3:3" hidden="1">
      <c r="C742" s="48"/>
    </row>
    <row r="743" spans="3:3" hidden="1">
      <c r="C743" s="48"/>
    </row>
    <row r="744" spans="3:3" hidden="1">
      <c r="C744" s="48"/>
    </row>
    <row r="745" spans="3:3" hidden="1">
      <c r="C745" s="48"/>
    </row>
    <row r="746" spans="3:3" hidden="1">
      <c r="C746" s="48"/>
    </row>
    <row r="747" spans="3:3" hidden="1">
      <c r="C747" s="48"/>
    </row>
    <row r="748" spans="3:3" hidden="1">
      <c r="C748" s="48"/>
    </row>
    <row r="749" spans="3:3" hidden="1">
      <c r="C749" s="48"/>
    </row>
    <row r="750" spans="3:3" hidden="1">
      <c r="C750" s="48"/>
    </row>
    <row r="751" spans="3:3" hidden="1">
      <c r="C751" s="48"/>
    </row>
    <row r="752" spans="3:3" hidden="1">
      <c r="C752" s="48"/>
    </row>
    <row r="753" spans="3:3" hidden="1">
      <c r="C753" s="48"/>
    </row>
    <row r="754" spans="3:3" hidden="1">
      <c r="C754" s="48"/>
    </row>
    <row r="755" spans="3:3" hidden="1">
      <c r="C755" s="48"/>
    </row>
    <row r="756" spans="3:3" hidden="1">
      <c r="C756" s="48"/>
    </row>
    <row r="757" spans="3:3" hidden="1">
      <c r="C757" s="48"/>
    </row>
    <row r="758" spans="3:3" hidden="1">
      <c r="C758" s="48"/>
    </row>
    <row r="759" spans="3:3" hidden="1">
      <c r="C759" s="48"/>
    </row>
    <row r="760" spans="3:3" hidden="1">
      <c r="C760" s="48"/>
    </row>
    <row r="761" spans="3:3" hidden="1">
      <c r="C761" s="48"/>
    </row>
    <row r="762" spans="3:3" hidden="1">
      <c r="C762" s="48"/>
    </row>
    <row r="763" spans="3:3" hidden="1">
      <c r="C763" s="48"/>
    </row>
    <row r="764" spans="3:3" hidden="1">
      <c r="C764" s="48"/>
    </row>
    <row r="765" spans="3:3" hidden="1">
      <c r="C765" s="48"/>
    </row>
    <row r="766" spans="3:3" hidden="1">
      <c r="C766" s="48"/>
    </row>
    <row r="767" spans="3:3" hidden="1">
      <c r="C767" s="48"/>
    </row>
    <row r="768" spans="3:3" hidden="1">
      <c r="C768" s="48"/>
    </row>
    <row r="769" spans="3:3" hidden="1">
      <c r="C769" s="48"/>
    </row>
    <row r="770" spans="3:3" hidden="1">
      <c r="C770" s="48"/>
    </row>
    <row r="771" spans="3:3" hidden="1">
      <c r="C771" s="48"/>
    </row>
    <row r="772" spans="3:3" hidden="1">
      <c r="C772" s="48"/>
    </row>
    <row r="773" spans="3:3" hidden="1">
      <c r="C773" s="48"/>
    </row>
    <row r="774" spans="3:3" hidden="1">
      <c r="C774" s="48"/>
    </row>
    <row r="775" spans="3:3" hidden="1">
      <c r="C775" s="48"/>
    </row>
    <row r="776" spans="3:3" hidden="1">
      <c r="C776" s="48"/>
    </row>
    <row r="777" spans="3:3" hidden="1">
      <c r="C777" s="48"/>
    </row>
    <row r="778" spans="3:3" hidden="1">
      <c r="C778" s="48"/>
    </row>
    <row r="779" spans="3:3" hidden="1">
      <c r="C779" s="48"/>
    </row>
    <row r="780" spans="3:3" hidden="1">
      <c r="C780" s="48"/>
    </row>
    <row r="781" spans="3:3" hidden="1">
      <c r="C781" s="48"/>
    </row>
    <row r="782" spans="3:3" hidden="1">
      <c r="C782" s="48"/>
    </row>
    <row r="783" spans="3:3" hidden="1">
      <c r="C783" s="48"/>
    </row>
    <row r="784" spans="3:3" hidden="1">
      <c r="C784" s="48"/>
    </row>
    <row r="785" spans="3:3" hidden="1">
      <c r="C785" s="48"/>
    </row>
    <row r="786" spans="3:3" hidden="1">
      <c r="C786" s="48"/>
    </row>
    <row r="787" spans="3:3" hidden="1">
      <c r="C787" s="48"/>
    </row>
    <row r="788" spans="3:3" hidden="1">
      <c r="C788" s="48"/>
    </row>
    <row r="789" spans="3:3" hidden="1">
      <c r="C789" s="48"/>
    </row>
    <row r="790" spans="3:3" hidden="1">
      <c r="C790" s="48"/>
    </row>
    <row r="791" spans="3:3" hidden="1">
      <c r="C791" s="48"/>
    </row>
    <row r="792" spans="3:3" hidden="1">
      <c r="C792" s="48"/>
    </row>
    <row r="793" spans="3:3" hidden="1">
      <c r="C793" s="48"/>
    </row>
    <row r="794" spans="3:3" hidden="1">
      <c r="C794" s="48"/>
    </row>
    <row r="795" spans="3:3" hidden="1">
      <c r="C795" s="48"/>
    </row>
    <row r="796" spans="3:3" hidden="1">
      <c r="C796" s="48"/>
    </row>
    <row r="797" spans="3:3" hidden="1">
      <c r="C797" s="48"/>
    </row>
    <row r="798" spans="3:3" hidden="1">
      <c r="C798" s="48"/>
    </row>
    <row r="799" spans="3:3" hidden="1">
      <c r="C799" s="48"/>
    </row>
    <row r="800" spans="3:3" hidden="1">
      <c r="C800" s="48"/>
    </row>
    <row r="801" spans="3:3" hidden="1">
      <c r="C801" s="48"/>
    </row>
    <row r="802" spans="3:3" hidden="1">
      <c r="C802" s="48"/>
    </row>
    <row r="803" spans="3:3" hidden="1">
      <c r="C803" s="48"/>
    </row>
    <row r="804" spans="3:3" hidden="1">
      <c r="C804" s="48"/>
    </row>
    <row r="805" spans="3:3" hidden="1">
      <c r="C805" s="48"/>
    </row>
    <row r="806" spans="3:3" hidden="1">
      <c r="C806" s="48"/>
    </row>
    <row r="807" spans="3:3" hidden="1">
      <c r="C807" s="48"/>
    </row>
    <row r="808" spans="3:3" hidden="1">
      <c r="C808" s="48"/>
    </row>
    <row r="809" spans="3:3" hidden="1">
      <c r="C809" s="48"/>
    </row>
    <row r="810" spans="3:3" hidden="1">
      <c r="C810" s="48"/>
    </row>
    <row r="811" spans="3:3" hidden="1">
      <c r="C811" s="48"/>
    </row>
    <row r="812" spans="3:3" hidden="1">
      <c r="C812" s="48"/>
    </row>
    <row r="813" spans="3:3" hidden="1">
      <c r="C813" s="48"/>
    </row>
    <row r="814" spans="3:3" hidden="1">
      <c r="C814" s="48"/>
    </row>
    <row r="815" spans="3:3" hidden="1">
      <c r="C815" s="48"/>
    </row>
    <row r="816" spans="3:3" hidden="1">
      <c r="C816" s="48"/>
    </row>
    <row r="817" spans="3:3" hidden="1">
      <c r="C817" s="48"/>
    </row>
    <row r="818" spans="3:3" hidden="1">
      <c r="C818" s="48"/>
    </row>
    <row r="819" spans="3:3" hidden="1">
      <c r="C819" s="48"/>
    </row>
    <row r="820" spans="3:3" hidden="1">
      <c r="C820" s="48"/>
    </row>
    <row r="821" spans="3:3" hidden="1">
      <c r="C821" s="48"/>
    </row>
    <row r="822" spans="3:3" hidden="1">
      <c r="C822" s="48"/>
    </row>
    <row r="823" spans="3:3" hidden="1">
      <c r="C823" s="48"/>
    </row>
    <row r="824" spans="3:3" hidden="1">
      <c r="C824" s="48"/>
    </row>
    <row r="825" spans="3:3" hidden="1">
      <c r="C825" s="48"/>
    </row>
    <row r="826" spans="3:3" hidden="1">
      <c r="C826" s="48"/>
    </row>
    <row r="827" spans="3:3" hidden="1">
      <c r="C827" s="48"/>
    </row>
    <row r="828" spans="3:3" hidden="1">
      <c r="C828" s="48"/>
    </row>
    <row r="829" spans="3:3" hidden="1">
      <c r="C829" s="48"/>
    </row>
    <row r="830" spans="3:3" hidden="1">
      <c r="C830" s="48"/>
    </row>
    <row r="831" spans="3:3" hidden="1">
      <c r="C831" s="48"/>
    </row>
    <row r="832" spans="3:3" hidden="1">
      <c r="C832" s="48"/>
    </row>
    <row r="833" spans="3:3" hidden="1">
      <c r="C833" s="48"/>
    </row>
    <row r="834" spans="3:3" hidden="1">
      <c r="C834" s="48"/>
    </row>
    <row r="835" spans="3:3" hidden="1">
      <c r="C835" s="48"/>
    </row>
    <row r="836" spans="3:3" hidden="1">
      <c r="C836" s="48"/>
    </row>
    <row r="837" spans="3:3" hidden="1">
      <c r="C837" s="48"/>
    </row>
    <row r="838" spans="3:3" hidden="1">
      <c r="C838" s="48"/>
    </row>
    <row r="839" spans="3:3" hidden="1">
      <c r="C839" s="48"/>
    </row>
    <row r="840" spans="3:3" hidden="1">
      <c r="C840" s="48"/>
    </row>
    <row r="841" spans="3:3" hidden="1">
      <c r="C841" s="48"/>
    </row>
    <row r="842" spans="3:3" hidden="1">
      <c r="C842" s="48"/>
    </row>
    <row r="843" spans="3:3" hidden="1">
      <c r="C843" s="48"/>
    </row>
    <row r="844" spans="3:3" hidden="1">
      <c r="C844" s="48"/>
    </row>
    <row r="845" spans="3:3" hidden="1">
      <c r="C845" s="48"/>
    </row>
    <row r="846" spans="3:3" hidden="1">
      <c r="C846" s="48"/>
    </row>
    <row r="847" spans="3:3" hidden="1">
      <c r="C847" s="48"/>
    </row>
    <row r="848" spans="3:3" hidden="1">
      <c r="C848" s="48"/>
    </row>
    <row r="849" spans="3:3" hidden="1">
      <c r="C849" s="48"/>
    </row>
    <row r="850" spans="3:3" hidden="1">
      <c r="C850" s="48"/>
    </row>
    <row r="851" spans="3:3" hidden="1">
      <c r="C851" s="48"/>
    </row>
    <row r="852" spans="3:3" hidden="1">
      <c r="C852" s="48"/>
    </row>
    <row r="853" spans="3:3" hidden="1">
      <c r="C853" s="48"/>
    </row>
    <row r="854" spans="3:3" hidden="1">
      <c r="C854" s="48"/>
    </row>
    <row r="855" spans="3:3" hidden="1">
      <c r="C855" s="48"/>
    </row>
    <row r="856" spans="3:3" hidden="1">
      <c r="C856" s="48"/>
    </row>
    <row r="857" spans="3:3" hidden="1">
      <c r="C857" s="48"/>
    </row>
    <row r="858" spans="3:3" hidden="1">
      <c r="C858" s="48"/>
    </row>
    <row r="859" spans="3:3" hidden="1">
      <c r="C859" s="48"/>
    </row>
    <row r="860" spans="3:3" hidden="1">
      <c r="C860" s="48"/>
    </row>
    <row r="861" spans="3:3" hidden="1">
      <c r="C861" s="48"/>
    </row>
    <row r="862" spans="3:3" hidden="1">
      <c r="C862" s="48"/>
    </row>
    <row r="863" spans="3:3" hidden="1">
      <c r="C863" s="48"/>
    </row>
    <row r="864" spans="3:3" hidden="1">
      <c r="C864" s="48"/>
    </row>
    <row r="865" spans="3:3" hidden="1">
      <c r="C865" s="48"/>
    </row>
    <row r="866" spans="3:3" hidden="1">
      <c r="C866" s="48"/>
    </row>
    <row r="867" spans="3:3" hidden="1">
      <c r="C867" s="48"/>
    </row>
    <row r="868" spans="3:3" hidden="1">
      <c r="C868" s="48"/>
    </row>
    <row r="869" spans="3:3" hidden="1">
      <c r="C869" s="48"/>
    </row>
    <row r="870" spans="3:3" hidden="1">
      <c r="C870" s="48"/>
    </row>
    <row r="871" spans="3:3" hidden="1">
      <c r="C871" s="48"/>
    </row>
    <row r="872" spans="3:3" hidden="1">
      <c r="C872" s="48"/>
    </row>
    <row r="873" spans="3:3" hidden="1">
      <c r="C873" s="48"/>
    </row>
    <row r="874" spans="3:3" hidden="1">
      <c r="C874" s="48"/>
    </row>
    <row r="875" spans="3:3" hidden="1">
      <c r="C875" s="48"/>
    </row>
    <row r="876" spans="3:3" hidden="1">
      <c r="C876" s="48"/>
    </row>
    <row r="877" spans="3:3" hidden="1">
      <c r="C877" s="48"/>
    </row>
    <row r="878" spans="3:3" hidden="1">
      <c r="C878" s="48"/>
    </row>
    <row r="879" spans="3:3" hidden="1">
      <c r="C879" s="48"/>
    </row>
    <row r="880" spans="3:3" hidden="1">
      <c r="C880" s="48"/>
    </row>
    <row r="881" spans="3:3" hidden="1">
      <c r="C881" s="48"/>
    </row>
    <row r="882" spans="3:3" hidden="1">
      <c r="C882" s="48"/>
    </row>
    <row r="883" spans="3:3" hidden="1">
      <c r="C883" s="48"/>
    </row>
    <row r="884" spans="3:3" hidden="1">
      <c r="C884" s="48"/>
    </row>
    <row r="885" spans="3:3" hidden="1">
      <c r="C885" s="48"/>
    </row>
    <row r="886" spans="3:3" hidden="1">
      <c r="C886" s="48"/>
    </row>
    <row r="887" spans="3:3" hidden="1">
      <c r="C887" s="48"/>
    </row>
    <row r="888" spans="3:3" hidden="1">
      <c r="C888" s="48"/>
    </row>
    <row r="889" spans="3:3" hidden="1">
      <c r="C889" s="48"/>
    </row>
    <row r="890" spans="3:3" hidden="1">
      <c r="C890" s="48"/>
    </row>
    <row r="891" spans="3:3" hidden="1">
      <c r="C891" s="48"/>
    </row>
    <row r="892" spans="3:3" hidden="1">
      <c r="C892" s="48"/>
    </row>
    <row r="893" spans="3:3" hidden="1">
      <c r="C893" s="48"/>
    </row>
    <row r="894" spans="3:3" hidden="1">
      <c r="C894" s="48"/>
    </row>
    <row r="895" spans="3:3" hidden="1">
      <c r="C895" s="48"/>
    </row>
    <row r="896" spans="3:3" hidden="1">
      <c r="C896" s="48"/>
    </row>
    <row r="897" spans="3:3" hidden="1">
      <c r="C897" s="48"/>
    </row>
    <row r="898" spans="3:3" hidden="1">
      <c r="C898" s="48"/>
    </row>
    <row r="899" spans="3:3" hidden="1">
      <c r="C899" s="48"/>
    </row>
    <row r="900" spans="3:3" hidden="1">
      <c r="C900" s="48"/>
    </row>
    <row r="901" spans="3:3" hidden="1">
      <c r="C901" s="48"/>
    </row>
    <row r="902" spans="3:3" hidden="1">
      <c r="C902" s="48"/>
    </row>
    <row r="903" spans="3:3" hidden="1">
      <c r="C903" s="48"/>
    </row>
    <row r="904" spans="3:3" hidden="1">
      <c r="C904" s="48"/>
    </row>
    <row r="905" spans="3:3" hidden="1">
      <c r="C905" s="48"/>
    </row>
    <row r="906" spans="3:3" hidden="1">
      <c r="C906" s="48"/>
    </row>
    <row r="907" spans="3:3" hidden="1">
      <c r="C907" s="48"/>
    </row>
    <row r="908" spans="3:3" hidden="1">
      <c r="C908" s="48"/>
    </row>
    <row r="909" spans="3:3" hidden="1">
      <c r="C909" s="48"/>
    </row>
    <row r="910" spans="3:3" hidden="1">
      <c r="C910" s="48"/>
    </row>
    <row r="911" spans="3:3" hidden="1">
      <c r="C911" s="48"/>
    </row>
    <row r="912" spans="3:3" hidden="1">
      <c r="C912" s="48"/>
    </row>
    <row r="913" spans="3:3" hidden="1">
      <c r="C913" s="48"/>
    </row>
    <row r="914" spans="3:3" hidden="1">
      <c r="C914" s="48"/>
    </row>
    <row r="915" spans="3:3" hidden="1">
      <c r="C915" s="48"/>
    </row>
    <row r="916" spans="3:3" hidden="1">
      <c r="C916" s="48"/>
    </row>
    <row r="917" spans="3:3" hidden="1">
      <c r="C917" s="48"/>
    </row>
    <row r="918" spans="3:3" hidden="1">
      <c r="C918" s="48"/>
    </row>
    <row r="919" spans="3:3" hidden="1">
      <c r="C919" s="48"/>
    </row>
    <row r="920" spans="3:3" hidden="1">
      <c r="C920" s="48"/>
    </row>
    <row r="921" spans="3:3" hidden="1">
      <c r="C921" s="48"/>
    </row>
    <row r="922" spans="3:3" hidden="1">
      <c r="C922" s="48"/>
    </row>
    <row r="923" spans="3:3" hidden="1">
      <c r="C923" s="48"/>
    </row>
    <row r="924" spans="3:3" hidden="1">
      <c r="C924" s="48"/>
    </row>
    <row r="925" spans="3:3" hidden="1">
      <c r="C925" s="48"/>
    </row>
    <row r="926" spans="3:3" hidden="1">
      <c r="C926" s="48"/>
    </row>
    <row r="927" spans="3:3" hidden="1">
      <c r="C927" s="48"/>
    </row>
    <row r="928" spans="3:3" hidden="1">
      <c r="C928" s="48"/>
    </row>
    <row r="929" spans="3:3" hidden="1">
      <c r="C929" s="48"/>
    </row>
    <row r="930" spans="3:3" hidden="1">
      <c r="C930" s="48"/>
    </row>
    <row r="931" spans="3:3" hidden="1">
      <c r="C931" s="48"/>
    </row>
    <row r="932" spans="3:3" hidden="1">
      <c r="C932" s="48"/>
    </row>
    <row r="933" spans="3:3" hidden="1">
      <c r="C933" s="48"/>
    </row>
    <row r="934" spans="3:3" hidden="1">
      <c r="C934" s="48"/>
    </row>
    <row r="935" spans="3:3" hidden="1">
      <c r="C935" s="48"/>
    </row>
    <row r="936" spans="3:3" hidden="1">
      <c r="C936" s="48"/>
    </row>
    <row r="937" spans="3:3" hidden="1">
      <c r="C937" s="48"/>
    </row>
    <row r="938" spans="3:3" hidden="1">
      <c r="C938" s="48"/>
    </row>
    <row r="939" spans="3:3" hidden="1">
      <c r="C939" s="48"/>
    </row>
    <row r="940" spans="3:3" hidden="1">
      <c r="C940" s="48"/>
    </row>
    <row r="941" spans="3:3" hidden="1">
      <c r="C941" s="48"/>
    </row>
    <row r="942" spans="3:3" hidden="1">
      <c r="C942" s="48"/>
    </row>
    <row r="943" spans="3:3" hidden="1">
      <c r="C943" s="48"/>
    </row>
    <row r="944" spans="3:3" hidden="1">
      <c r="C944" s="48"/>
    </row>
    <row r="945" spans="3:3" hidden="1">
      <c r="C945" s="48"/>
    </row>
    <row r="946" spans="3:3" hidden="1">
      <c r="C946" s="48"/>
    </row>
    <row r="947" spans="3:3" hidden="1">
      <c r="C947" s="48"/>
    </row>
    <row r="948" spans="3:3" hidden="1">
      <c r="C948" s="48"/>
    </row>
    <row r="949" spans="3:3" hidden="1">
      <c r="C949" s="48"/>
    </row>
    <row r="950" spans="3:3" hidden="1">
      <c r="C950" s="48"/>
    </row>
    <row r="951" spans="3:3" hidden="1">
      <c r="C951" s="48"/>
    </row>
    <row r="952" spans="3:3" hidden="1">
      <c r="C952" s="48"/>
    </row>
    <row r="953" spans="3:3" hidden="1">
      <c r="C953" s="48"/>
    </row>
    <row r="954" spans="3:3" hidden="1">
      <c r="C954" s="48"/>
    </row>
    <row r="955" spans="3:3" hidden="1">
      <c r="C955" s="48"/>
    </row>
    <row r="956" spans="3:3" hidden="1">
      <c r="C956" s="48"/>
    </row>
    <row r="957" spans="3:3" hidden="1">
      <c r="C957" s="48"/>
    </row>
    <row r="958" spans="3:3" hidden="1">
      <c r="C958" s="48"/>
    </row>
    <row r="959" spans="3:3" hidden="1">
      <c r="C959" s="48"/>
    </row>
    <row r="960" spans="3:3" hidden="1">
      <c r="C960" s="48"/>
    </row>
    <row r="961" spans="3:3" hidden="1">
      <c r="C961" s="48"/>
    </row>
    <row r="962" spans="3:3" hidden="1">
      <c r="C962" s="48"/>
    </row>
    <row r="963" spans="3:3" hidden="1">
      <c r="C963" s="48"/>
    </row>
    <row r="964" spans="3:3" hidden="1">
      <c r="C964" s="48"/>
    </row>
    <row r="965" spans="3:3" hidden="1">
      <c r="C965" s="48"/>
    </row>
    <row r="966" spans="3:3" hidden="1">
      <c r="C966" s="48"/>
    </row>
    <row r="967" spans="3:3" hidden="1">
      <c r="C967" s="48"/>
    </row>
    <row r="968" spans="3:3" hidden="1">
      <c r="C968" s="48"/>
    </row>
    <row r="969" spans="3:3" hidden="1">
      <c r="C969" s="48"/>
    </row>
    <row r="970" spans="3:3" hidden="1">
      <c r="C970" s="48"/>
    </row>
    <row r="971" spans="3:3" hidden="1">
      <c r="C971" s="48"/>
    </row>
    <row r="972" spans="3:3" hidden="1">
      <c r="C972" s="48"/>
    </row>
    <row r="973" spans="3:3" hidden="1">
      <c r="C973" s="48"/>
    </row>
    <row r="974" spans="3:3" hidden="1">
      <c r="C974" s="48"/>
    </row>
    <row r="975" spans="3:3" hidden="1">
      <c r="C975" s="48"/>
    </row>
    <row r="976" spans="3:3" hidden="1">
      <c r="C976" s="48"/>
    </row>
    <row r="977" spans="3:3" hidden="1">
      <c r="C977" s="48"/>
    </row>
    <row r="978" spans="3:3" hidden="1">
      <c r="C978" s="48"/>
    </row>
    <row r="979" spans="3:3" hidden="1">
      <c r="C979" s="48"/>
    </row>
    <row r="980" spans="3:3" hidden="1">
      <c r="C980" s="48"/>
    </row>
    <row r="981" spans="3:3" hidden="1">
      <c r="C981" s="48"/>
    </row>
    <row r="982" spans="3:3" hidden="1">
      <c r="C982" s="48"/>
    </row>
    <row r="983" spans="3:3" hidden="1">
      <c r="C983" s="48"/>
    </row>
    <row r="984" spans="3:3" hidden="1">
      <c r="C984" s="48"/>
    </row>
    <row r="985" spans="3:3" hidden="1">
      <c r="C985" s="48"/>
    </row>
    <row r="986" spans="3:3" hidden="1">
      <c r="C986" s="48"/>
    </row>
    <row r="987" spans="3:3" hidden="1">
      <c r="C987" s="48"/>
    </row>
    <row r="988" spans="3:3" hidden="1">
      <c r="C988" s="48"/>
    </row>
    <row r="989" spans="3:3" hidden="1">
      <c r="C989" s="48"/>
    </row>
    <row r="990" spans="3:3" hidden="1">
      <c r="C990" s="48"/>
    </row>
    <row r="991" spans="3:3" hidden="1">
      <c r="C991" s="48"/>
    </row>
    <row r="992" spans="3:3" hidden="1">
      <c r="C992" s="48"/>
    </row>
    <row r="993" spans="3:3" hidden="1">
      <c r="C993" s="48"/>
    </row>
    <row r="994" spans="3:3" hidden="1">
      <c r="C994" s="48"/>
    </row>
    <row r="995" spans="3:3" hidden="1">
      <c r="C995" s="48"/>
    </row>
    <row r="996" spans="3:3" hidden="1">
      <c r="C996" s="48"/>
    </row>
    <row r="997" spans="3:3" hidden="1">
      <c r="C997" s="48"/>
    </row>
    <row r="998" spans="3:3" hidden="1">
      <c r="C998" s="48"/>
    </row>
    <row r="999" spans="3:3" hidden="1">
      <c r="C999" s="48"/>
    </row>
    <row r="1000" spans="3:3" hidden="1">
      <c r="C1000" s="48"/>
    </row>
    <row r="1001" spans="3:3" hidden="1">
      <c r="C1001" s="48"/>
    </row>
    <row r="1002" spans="3:3" hidden="1">
      <c r="C1002" s="48"/>
    </row>
    <row r="1003" spans="3:3" hidden="1">
      <c r="C1003" s="48"/>
    </row>
    <row r="1004" spans="3:3" hidden="1">
      <c r="C1004" s="48"/>
    </row>
    <row r="1005" spans="3:3" hidden="1">
      <c r="C1005" s="48"/>
    </row>
    <row r="1006" spans="3:3" hidden="1">
      <c r="C1006" s="48"/>
    </row>
  </sheetData>
  <sheetProtection algorithmName="SHA-512" hashValue="BSSMwoyJ1j3Uqcs8g3GJr1OwVq35RnQZVAoh64B9ACseAxJGY0b0FjyQ9gSdGxMC90+uia2IG0aFfOjFiKHJnQ==" saltValue="59aIXDB9aEULfcTKSEOBkQ==" spinCount="100000" sheet="1" selectLockedCells="1"/>
  <mergeCells count="3">
    <mergeCell ref="B2:C2"/>
    <mergeCell ref="B3:C3"/>
    <mergeCell ref="B157:C157"/>
  </mergeCells>
  <dataValidations count="1">
    <dataValidation type="list" allowBlank="1" showInputMessage="1" showErrorMessage="1" sqref="C5:C156">
      <formula1>yes_no</formula1>
    </dataValidation>
  </dataValidations>
  <pageMargins left="0.70866141732283472" right="0.70866141732283472" top="0.74803149606299213" bottom="0.74803149606299213" header="0.31496062992125984" footer="0.31496062992125984"/>
  <pageSetup scale="54" fitToHeight="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4" tint="0.59999389629810485"/>
    <pageSetUpPr fitToPage="1"/>
  </sheetPr>
  <dimension ref="A1:WVL1006"/>
  <sheetViews>
    <sheetView zoomScaleNormal="100" zoomScalePageLayoutView="136" workbookViewId="0">
      <pane ySplit="4" topLeftCell="A5" activePane="bottomLeft" state="frozen"/>
      <selection pane="bottomLeft" activeCell="C5" sqref="C5"/>
    </sheetView>
  </sheetViews>
  <sheetFormatPr defaultColWidth="0" defaultRowHeight="14.5" zeroHeight="1"/>
  <cols>
    <col min="1" max="1" width="3.81640625" style="14" customWidth="1"/>
    <col min="2" max="2" width="49" style="15" customWidth="1"/>
    <col min="3" max="3" width="39.81640625" style="15" customWidth="1"/>
    <col min="4" max="4" width="23.08984375" style="14" customWidth="1"/>
    <col min="5" max="7" width="15.08984375" style="14" customWidth="1"/>
    <col min="8" max="8" width="15.1796875" style="14" customWidth="1"/>
    <col min="9" max="256" width="15.08984375" style="14" hidden="1"/>
    <col min="257" max="257" width="3.81640625" style="14" hidden="1"/>
    <col min="258" max="258" width="49" style="14" hidden="1"/>
    <col min="259" max="259" width="32.6328125" style="14" hidden="1"/>
    <col min="260" max="260" width="23.08984375" style="14" hidden="1"/>
    <col min="261" max="512" width="15.08984375" style="14" hidden="1"/>
    <col min="513" max="513" width="3.81640625" style="14" hidden="1"/>
    <col min="514" max="514" width="49" style="14" hidden="1"/>
    <col min="515" max="515" width="32.6328125" style="14" hidden="1"/>
    <col min="516" max="516" width="23.08984375" style="14" hidden="1"/>
    <col min="517" max="768" width="15.08984375" style="14" hidden="1"/>
    <col min="769" max="769" width="3.81640625" style="14" hidden="1"/>
    <col min="770" max="770" width="49" style="14" hidden="1"/>
    <col min="771" max="771" width="32.6328125" style="14" hidden="1"/>
    <col min="772" max="772" width="23.08984375" style="14" hidden="1"/>
    <col min="773" max="1024" width="15.08984375" style="14" hidden="1"/>
    <col min="1025" max="1025" width="3.81640625" style="14" hidden="1"/>
    <col min="1026" max="1026" width="49" style="14" hidden="1"/>
    <col min="1027" max="1027" width="32.6328125" style="14" hidden="1"/>
    <col min="1028" max="1028" width="23.08984375" style="14" hidden="1"/>
    <col min="1029" max="1280" width="15.08984375" style="14" hidden="1"/>
    <col min="1281" max="1281" width="3.81640625" style="14" hidden="1"/>
    <col min="1282" max="1282" width="49" style="14" hidden="1"/>
    <col min="1283" max="1283" width="32.6328125" style="14" hidden="1"/>
    <col min="1284" max="1284" width="23.08984375" style="14" hidden="1"/>
    <col min="1285" max="1536" width="15.08984375" style="14" hidden="1"/>
    <col min="1537" max="1537" width="3.81640625" style="14" hidden="1"/>
    <col min="1538" max="1538" width="49" style="14" hidden="1"/>
    <col min="1539" max="1539" width="32.6328125" style="14" hidden="1"/>
    <col min="1540" max="1540" width="23.08984375" style="14" hidden="1"/>
    <col min="1541" max="1792" width="15.08984375" style="14" hidden="1"/>
    <col min="1793" max="1793" width="3.81640625" style="14" hidden="1"/>
    <col min="1794" max="1794" width="49" style="14" hidden="1"/>
    <col min="1795" max="1795" width="32.6328125" style="14" hidden="1"/>
    <col min="1796" max="1796" width="23.08984375" style="14" hidden="1"/>
    <col min="1797" max="2048" width="15.08984375" style="14" hidden="1"/>
    <col min="2049" max="2049" width="3.81640625" style="14" hidden="1"/>
    <col min="2050" max="2050" width="49" style="14" hidden="1"/>
    <col min="2051" max="2051" width="32.6328125" style="14" hidden="1"/>
    <col min="2052" max="2052" width="23.08984375" style="14" hidden="1"/>
    <col min="2053" max="2304" width="15.08984375" style="14" hidden="1"/>
    <col min="2305" max="2305" width="3.81640625" style="14" hidden="1"/>
    <col min="2306" max="2306" width="49" style="14" hidden="1"/>
    <col min="2307" max="2307" width="32.6328125" style="14" hidden="1"/>
    <col min="2308" max="2308" width="23.08984375" style="14" hidden="1"/>
    <col min="2309" max="2560" width="15.08984375" style="14" hidden="1"/>
    <col min="2561" max="2561" width="3.81640625" style="14" hidden="1"/>
    <col min="2562" max="2562" width="49" style="14" hidden="1"/>
    <col min="2563" max="2563" width="32.6328125" style="14" hidden="1"/>
    <col min="2564" max="2564" width="23.08984375" style="14" hidden="1"/>
    <col min="2565" max="2816" width="15.08984375" style="14" hidden="1"/>
    <col min="2817" max="2817" width="3.81640625" style="14" hidden="1"/>
    <col min="2818" max="2818" width="49" style="14" hidden="1"/>
    <col min="2819" max="2819" width="32.6328125" style="14" hidden="1"/>
    <col min="2820" max="2820" width="23.08984375" style="14" hidden="1"/>
    <col min="2821" max="3072" width="15.08984375" style="14" hidden="1"/>
    <col min="3073" max="3073" width="3.81640625" style="14" hidden="1"/>
    <col min="3074" max="3074" width="49" style="14" hidden="1"/>
    <col min="3075" max="3075" width="32.6328125" style="14" hidden="1"/>
    <col min="3076" max="3076" width="23.08984375" style="14" hidden="1"/>
    <col min="3077" max="3328" width="15.08984375" style="14" hidden="1"/>
    <col min="3329" max="3329" width="3.81640625" style="14" hidden="1"/>
    <col min="3330" max="3330" width="49" style="14" hidden="1"/>
    <col min="3331" max="3331" width="32.6328125" style="14" hidden="1"/>
    <col min="3332" max="3332" width="23.08984375" style="14" hidden="1"/>
    <col min="3333" max="3584" width="15.08984375" style="14" hidden="1"/>
    <col min="3585" max="3585" width="3.81640625" style="14" hidden="1"/>
    <col min="3586" max="3586" width="49" style="14" hidden="1"/>
    <col min="3587" max="3587" width="32.6328125" style="14" hidden="1"/>
    <col min="3588" max="3588" width="23.08984375" style="14" hidden="1"/>
    <col min="3589" max="3840" width="15.08984375" style="14" hidden="1"/>
    <col min="3841" max="3841" width="3.81640625" style="14" hidden="1"/>
    <col min="3842" max="3842" width="49" style="14" hidden="1"/>
    <col min="3843" max="3843" width="32.6328125" style="14" hidden="1"/>
    <col min="3844" max="3844" width="23.08984375" style="14" hidden="1"/>
    <col min="3845" max="4096" width="15.08984375" style="14" hidden="1"/>
    <col min="4097" max="4097" width="3.81640625" style="14" hidden="1"/>
    <col min="4098" max="4098" width="49" style="14" hidden="1"/>
    <col min="4099" max="4099" width="32.6328125" style="14" hidden="1"/>
    <col min="4100" max="4100" width="23.08984375" style="14" hidden="1"/>
    <col min="4101" max="4352" width="15.08984375" style="14" hidden="1"/>
    <col min="4353" max="4353" width="3.81640625" style="14" hidden="1"/>
    <col min="4354" max="4354" width="49" style="14" hidden="1"/>
    <col min="4355" max="4355" width="32.6328125" style="14" hidden="1"/>
    <col min="4356" max="4356" width="23.08984375" style="14" hidden="1"/>
    <col min="4357" max="4608" width="15.08984375" style="14" hidden="1"/>
    <col min="4609" max="4609" width="3.81640625" style="14" hidden="1"/>
    <col min="4610" max="4610" width="49" style="14" hidden="1"/>
    <col min="4611" max="4611" width="32.6328125" style="14" hidden="1"/>
    <col min="4612" max="4612" width="23.08984375" style="14" hidden="1"/>
    <col min="4613" max="4864" width="15.08984375" style="14" hidden="1"/>
    <col min="4865" max="4865" width="3.81640625" style="14" hidden="1"/>
    <col min="4866" max="4866" width="49" style="14" hidden="1"/>
    <col min="4867" max="4867" width="32.6328125" style="14" hidden="1"/>
    <col min="4868" max="4868" width="23.08984375" style="14" hidden="1"/>
    <col min="4869" max="5120" width="15.08984375" style="14" hidden="1"/>
    <col min="5121" max="5121" width="3.81640625" style="14" hidden="1"/>
    <col min="5122" max="5122" width="49" style="14" hidden="1"/>
    <col min="5123" max="5123" width="32.6328125" style="14" hidden="1"/>
    <col min="5124" max="5124" width="23.08984375" style="14" hidden="1"/>
    <col min="5125" max="5376" width="15.08984375" style="14" hidden="1"/>
    <col min="5377" max="5377" width="3.81640625" style="14" hidden="1"/>
    <col min="5378" max="5378" width="49" style="14" hidden="1"/>
    <col min="5379" max="5379" width="32.6328125" style="14" hidden="1"/>
    <col min="5380" max="5380" width="23.08984375" style="14" hidden="1"/>
    <col min="5381" max="5632" width="15.08984375" style="14" hidden="1"/>
    <col min="5633" max="5633" width="3.81640625" style="14" hidden="1"/>
    <col min="5634" max="5634" width="49" style="14" hidden="1"/>
    <col min="5635" max="5635" width="32.6328125" style="14" hidden="1"/>
    <col min="5636" max="5636" width="23.08984375" style="14" hidden="1"/>
    <col min="5637" max="5888" width="15.08984375" style="14" hidden="1"/>
    <col min="5889" max="5889" width="3.81640625" style="14" hidden="1"/>
    <col min="5890" max="5890" width="49" style="14" hidden="1"/>
    <col min="5891" max="5891" width="32.6328125" style="14" hidden="1"/>
    <col min="5892" max="5892" width="23.08984375" style="14" hidden="1"/>
    <col min="5893" max="6144" width="15.08984375" style="14" hidden="1"/>
    <col min="6145" max="6145" width="3.81640625" style="14" hidden="1"/>
    <col min="6146" max="6146" width="49" style="14" hidden="1"/>
    <col min="6147" max="6147" width="32.6328125" style="14" hidden="1"/>
    <col min="6148" max="6148" width="23.08984375" style="14" hidden="1"/>
    <col min="6149" max="6400" width="15.08984375" style="14" hidden="1"/>
    <col min="6401" max="6401" width="3.81640625" style="14" hidden="1"/>
    <col min="6402" max="6402" width="49" style="14" hidden="1"/>
    <col min="6403" max="6403" width="32.6328125" style="14" hidden="1"/>
    <col min="6404" max="6404" width="23.08984375" style="14" hidden="1"/>
    <col min="6405" max="6656" width="15.08984375" style="14" hidden="1"/>
    <col min="6657" max="6657" width="3.81640625" style="14" hidden="1"/>
    <col min="6658" max="6658" width="49" style="14" hidden="1"/>
    <col min="6659" max="6659" width="32.6328125" style="14" hidden="1"/>
    <col min="6660" max="6660" width="23.08984375" style="14" hidden="1"/>
    <col min="6661" max="6912" width="15.08984375" style="14" hidden="1"/>
    <col min="6913" max="6913" width="3.81640625" style="14" hidden="1"/>
    <col min="6914" max="6914" width="49" style="14" hidden="1"/>
    <col min="6915" max="6915" width="32.6328125" style="14" hidden="1"/>
    <col min="6916" max="6916" width="23.08984375" style="14" hidden="1"/>
    <col min="6917" max="7168" width="15.08984375" style="14" hidden="1"/>
    <col min="7169" max="7169" width="3.81640625" style="14" hidden="1"/>
    <col min="7170" max="7170" width="49" style="14" hidden="1"/>
    <col min="7171" max="7171" width="32.6328125" style="14" hidden="1"/>
    <col min="7172" max="7172" width="23.08984375" style="14" hidden="1"/>
    <col min="7173" max="7424" width="15.08984375" style="14" hidden="1"/>
    <col min="7425" max="7425" width="3.81640625" style="14" hidden="1"/>
    <col min="7426" max="7426" width="49" style="14" hidden="1"/>
    <col min="7427" max="7427" width="32.6328125" style="14" hidden="1"/>
    <col min="7428" max="7428" width="23.08984375" style="14" hidden="1"/>
    <col min="7429" max="7680" width="15.08984375" style="14" hidden="1"/>
    <col min="7681" max="7681" width="3.81640625" style="14" hidden="1"/>
    <col min="7682" max="7682" width="49" style="14" hidden="1"/>
    <col min="7683" max="7683" width="32.6328125" style="14" hidden="1"/>
    <col min="7684" max="7684" width="23.08984375" style="14" hidden="1"/>
    <col min="7685" max="7936" width="15.08984375" style="14" hidden="1"/>
    <col min="7937" max="7937" width="3.81640625" style="14" hidden="1"/>
    <col min="7938" max="7938" width="49" style="14" hidden="1"/>
    <col min="7939" max="7939" width="32.6328125" style="14" hidden="1"/>
    <col min="7940" max="7940" width="23.08984375" style="14" hidden="1"/>
    <col min="7941" max="8192" width="15.08984375" style="14" hidden="1"/>
    <col min="8193" max="8193" width="3.81640625" style="14" hidden="1"/>
    <col min="8194" max="8194" width="49" style="14" hidden="1"/>
    <col min="8195" max="8195" width="32.6328125" style="14" hidden="1"/>
    <col min="8196" max="8196" width="23.08984375" style="14" hidden="1"/>
    <col min="8197" max="8448" width="15.08984375" style="14" hidden="1"/>
    <col min="8449" max="8449" width="3.81640625" style="14" hidden="1"/>
    <col min="8450" max="8450" width="49" style="14" hidden="1"/>
    <col min="8451" max="8451" width="32.6328125" style="14" hidden="1"/>
    <col min="8452" max="8452" width="23.08984375" style="14" hidden="1"/>
    <col min="8453" max="8704" width="15.08984375" style="14" hidden="1"/>
    <col min="8705" max="8705" width="3.81640625" style="14" hidden="1"/>
    <col min="8706" max="8706" width="49" style="14" hidden="1"/>
    <col min="8707" max="8707" width="32.6328125" style="14" hidden="1"/>
    <col min="8708" max="8708" width="23.08984375" style="14" hidden="1"/>
    <col min="8709" max="8960" width="15.08984375" style="14" hidden="1"/>
    <col min="8961" max="8961" width="3.81640625" style="14" hidden="1"/>
    <col min="8962" max="8962" width="49" style="14" hidden="1"/>
    <col min="8963" max="8963" width="32.6328125" style="14" hidden="1"/>
    <col min="8964" max="8964" width="23.08984375" style="14" hidden="1"/>
    <col min="8965" max="9216" width="15.08984375" style="14" hidden="1"/>
    <col min="9217" max="9217" width="3.81640625" style="14" hidden="1"/>
    <col min="9218" max="9218" width="49" style="14" hidden="1"/>
    <col min="9219" max="9219" width="32.6328125" style="14" hidden="1"/>
    <col min="9220" max="9220" width="23.08984375" style="14" hidden="1"/>
    <col min="9221" max="9472" width="15.08984375" style="14" hidden="1"/>
    <col min="9473" max="9473" width="3.81640625" style="14" hidden="1"/>
    <col min="9474" max="9474" width="49" style="14" hidden="1"/>
    <col min="9475" max="9475" width="32.6328125" style="14" hidden="1"/>
    <col min="9476" max="9476" width="23.08984375" style="14" hidden="1"/>
    <col min="9477" max="9728" width="15.08984375" style="14" hidden="1"/>
    <col min="9729" max="9729" width="3.81640625" style="14" hidden="1"/>
    <col min="9730" max="9730" width="49" style="14" hidden="1"/>
    <col min="9731" max="9731" width="32.6328125" style="14" hidden="1"/>
    <col min="9732" max="9732" width="23.08984375" style="14" hidden="1"/>
    <col min="9733" max="9984" width="15.08984375" style="14" hidden="1"/>
    <col min="9985" max="9985" width="3.81640625" style="14" hidden="1"/>
    <col min="9986" max="9986" width="49" style="14" hidden="1"/>
    <col min="9987" max="9987" width="32.6328125" style="14" hidden="1"/>
    <col min="9988" max="9988" width="23.08984375" style="14" hidden="1"/>
    <col min="9989" max="10240" width="15.08984375" style="14" hidden="1"/>
    <col min="10241" max="10241" width="3.81640625" style="14" hidden="1"/>
    <col min="10242" max="10242" width="49" style="14" hidden="1"/>
    <col min="10243" max="10243" width="32.6328125" style="14" hidden="1"/>
    <col min="10244" max="10244" width="23.08984375" style="14" hidden="1"/>
    <col min="10245" max="10496" width="15.08984375" style="14" hidden="1"/>
    <col min="10497" max="10497" width="3.81640625" style="14" hidden="1"/>
    <col min="10498" max="10498" width="49" style="14" hidden="1"/>
    <col min="10499" max="10499" width="32.6328125" style="14" hidden="1"/>
    <col min="10500" max="10500" width="23.08984375" style="14" hidden="1"/>
    <col min="10501" max="10752" width="15.08984375" style="14" hidden="1"/>
    <col min="10753" max="10753" width="3.81640625" style="14" hidden="1"/>
    <col min="10754" max="10754" width="49" style="14" hidden="1"/>
    <col min="10755" max="10755" width="32.6328125" style="14" hidden="1"/>
    <col min="10756" max="10756" width="23.08984375" style="14" hidden="1"/>
    <col min="10757" max="11008" width="15.08984375" style="14" hidden="1"/>
    <col min="11009" max="11009" width="3.81640625" style="14" hidden="1"/>
    <col min="11010" max="11010" width="49" style="14" hidden="1"/>
    <col min="11011" max="11011" width="32.6328125" style="14" hidden="1"/>
    <col min="11012" max="11012" width="23.08984375" style="14" hidden="1"/>
    <col min="11013" max="11264" width="15.08984375" style="14" hidden="1"/>
    <col min="11265" max="11265" width="3.81640625" style="14" hidden="1"/>
    <col min="11266" max="11266" width="49" style="14" hidden="1"/>
    <col min="11267" max="11267" width="32.6328125" style="14" hidden="1"/>
    <col min="11268" max="11268" width="23.08984375" style="14" hidden="1"/>
    <col min="11269" max="11520" width="15.08984375" style="14" hidden="1"/>
    <col min="11521" max="11521" width="3.81640625" style="14" hidden="1"/>
    <col min="11522" max="11522" width="49" style="14" hidden="1"/>
    <col min="11523" max="11523" width="32.6328125" style="14" hidden="1"/>
    <col min="11524" max="11524" width="23.08984375" style="14" hidden="1"/>
    <col min="11525" max="11776" width="15.08984375" style="14" hidden="1"/>
    <col min="11777" max="11777" width="3.81640625" style="14" hidden="1"/>
    <col min="11778" max="11778" width="49" style="14" hidden="1"/>
    <col min="11779" max="11779" width="32.6328125" style="14" hidden="1"/>
    <col min="11780" max="11780" width="23.08984375" style="14" hidden="1"/>
    <col min="11781" max="12032" width="15.08984375" style="14" hidden="1"/>
    <col min="12033" max="12033" width="3.81640625" style="14" hidden="1"/>
    <col min="12034" max="12034" width="49" style="14" hidden="1"/>
    <col min="12035" max="12035" width="32.6328125" style="14" hidden="1"/>
    <col min="12036" max="12036" width="23.08984375" style="14" hidden="1"/>
    <col min="12037" max="12288" width="15.08984375" style="14" hidden="1"/>
    <col min="12289" max="12289" width="3.81640625" style="14" hidden="1"/>
    <col min="12290" max="12290" width="49" style="14" hidden="1"/>
    <col min="12291" max="12291" width="32.6328125" style="14" hidden="1"/>
    <col min="12292" max="12292" width="23.08984375" style="14" hidden="1"/>
    <col min="12293" max="12544" width="15.08984375" style="14" hidden="1"/>
    <col min="12545" max="12545" width="3.81640625" style="14" hidden="1"/>
    <col min="12546" max="12546" width="49" style="14" hidden="1"/>
    <col min="12547" max="12547" width="32.6328125" style="14" hidden="1"/>
    <col min="12548" max="12548" width="23.08984375" style="14" hidden="1"/>
    <col min="12549" max="12800" width="15.08984375" style="14" hidden="1"/>
    <col min="12801" max="12801" width="3.81640625" style="14" hidden="1"/>
    <col min="12802" max="12802" width="49" style="14" hidden="1"/>
    <col min="12803" max="12803" width="32.6328125" style="14" hidden="1"/>
    <col min="12804" max="12804" width="23.08984375" style="14" hidden="1"/>
    <col min="12805" max="13056" width="15.08984375" style="14" hidden="1"/>
    <col min="13057" max="13057" width="3.81640625" style="14" hidden="1"/>
    <col min="13058" max="13058" width="49" style="14" hidden="1"/>
    <col min="13059" max="13059" width="32.6328125" style="14" hidden="1"/>
    <col min="13060" max="13060" width="23.08984375" style="14" hidden="1"/>
    <col min="13061" max="13312" width="15.08984375" style="14" hidden="1"/>
    <col min="13313" max="13313" width="3.81640625" style="14" hidden="1"/>
    <col min="13314" max="13314" width="49" style="14" hidden="1"/>
    <col min="13315" max="13315" width="32.6328125" style="14" hidden="1"/>
    <col min="13316" max="13316" width="23.08984375" style="14" hidden="1"/>
    <col min="13317" max="13568" width="15.08984375" style="14" hidden="1"/>
    <col min="13569" max="13569" width="3.81640625" style="14" hidden="1"/>
    <col min="13570" max="13570" width="49" style="14" hidden="1"/>
    <col min="13571" max="13571" width="32.6328125" style="14" hidden="1"/>
    <col min="13572" max="13572" width="23.08984375" style="14" hidden="1"/>
    <col min="13573" max="13824" width="15.08984375" style="14" hidden="1"/>
    <col min="13825" max="13825" width="3.81640625" style="14" hidden="1"/>
    <col min="13826" max="13826" width="49" style="14" hidden="1"/>
    <col min="13827" max="13827" width="32.6328125" style="14" hidden="1"/>
    <col min="13828" max="13828" width="23.08984375" style="14" hidden="1"/>
    <col min="13829" max="14080" width="15.08984375" style="14" hidden="1"/>
    <col min="14081" max="14081" width="3.81640625" style="14" hidden="1"/>
    <col min="14082" max="14082" width="49" style="14" hidden="1"/>
    <col min="14083" max="14083" width="32.6328125" style="14" hidden="1"/>
    <col min="14084" max="14084" width="23.08984375" style="14" hidden="1"/>
    <col min="14085" max="14336" width="15.08984375" style="14" hidden="1"/>
    <col min="14337" max="14337" width="3.81640625" style="14" hidden="1"/>
    <col min="14338" max="14338" width="49" style="14" hidden="1"/>
    <col min="14339" max="14339" width="32.6328125" style="14" hidden="1"/>
    <col min="14340" max="14340" width="23.08984375" style="14" hidden="1"/>
    <col min="14341" max="14592" width="15.08984375" style="14" hidden="1"/>
    <col min="14593" max="14593" width="3.81640625" style="14" hidden="1"/>
    <col min="14594" max="14594" width="49" style="14" hidden="1"/>
    <col min="14595" max="14595" width="32.6328125" style="14" hidden="1"/>
    <col min="14596" max="14596" width="23.08984375" style="14" hidden="1"/>
    <col min="14597" max="14848" width="15.08984375" style="14" hidden="1"/>
    <col min="14849" max="14849" width="3.81640625" style="14" hidden="1"/>
    <col min="14850" max="14850" width="49" style="14" hidden="1"/>
    <col min="14851" max="14851" width="32.6328125" style="14" hidden="1"/>
    <col min="14852" max="14852" width="23.08984375" style="14" hidden="1"/>
    <col min="14853" max="15104" width="15.08984375" style="14" hidden="1"/>
    <col min="15105" max="15105" width="3.81640625" style="14" hidden="1"/>
    <col min="15106" max="15106" width="49" style="14" hidden="1"/>
    <col min="15107" max="15107" width="32.6328125" style="14" hidden="1"/>
    <col min="15108" max="15108" width="23.08984375" style="14" hidden="1"/>
    <col min="15109" max="15360" width="15.08984375" style="14" hidden="1"/>
    <col min="15361" max="15361" width="3.81640625" style="14" hidden="1"/>
    <col min="15362" max="15362" width="49" style="14" hidden="1"/>
    <col min="15363" max="15363" width="32.6328125" style="14" hidden="1"/>
    <col min="15364" max="15364" width="23.08984375" style="14" hidden="1"/>
    <col min="15365" max="15616" width="15.08984375" style="14" hidden="1"/>
    <col min="15617" max="15617" width="3.81640625" style="14" hidden="1"/>
    <col min="15618" max="15618" width="49" style="14" hidden="1"/>
    <col min="15619" max="15619" width="32.6328125" style="14" hidden="1"/>
    <col min="15620" max="15620" width="23.08984375" style="14" hidden="1"/>
    <col min="15621" max="15872" width="15.08984375" style="14" hidden="1"/>
    <col min="15873" max="15873" width="3.81640625" style="14" hidden="1"/>
    <col min="15874" max="15874" width="49" style="14" hidden="1"/>
    <col min="15875" max="15875" width="32.6328125" style="14" hidden="1"/>
    <col min="15876" max="15876" width="23.08984375" style="14" hidden="1"/>
    <col min="15877" max="16128" width="15.08984375" style="14" hidden="1"/>
    <col min="16129" max="16129" width="3.81640625" style="14" hidden="1"/>
    <col min="16130" max="16130" width="49" style="14" hidden="1"/>
    <col min="16131" max="16131" width="32.6328125" style="14" hidden="1"/>
    <col min="16132" max="16132" width="23.08984375" style="14" hidden="1"/>
    <col min="16133" max="16384" width="15.08984375" style="14" hidden="1"/>
  </cols>
  <sheetData>
    <row r="1" spans="2:27"/>
    <row r="2" spans="2:27" s="11" customFormat="1" ht="29.5" customHeight="1">
      <c r="B2" s="323" t="s">
        <v>227</v>
      </c>
      <c r="C2" s="324"/>
    </row>
    <row r="3" spans="2:27" s="37" customFormat="1" ht="105.5" customHeight="1">
      <c r="B3" s="329" t="s">
        <v>329</v>
      </c>
      <c r="C3" s="330"/>
    </row>
    <row r="4" spans="2:27" s="92" customFormat="1" ht="53" customHeight="1">
      <c r="B4" s="116" t="s">
        <v>31</v>
      </c>
      <c r="C4" s="117" t="s">
        <v>32</v>
      </c>
      <c r="D4" s="96"/>
      <c r="E4" s="91"/>
      <c r="F4" s="91"/>
      <c r="G4" s="91"/>
      <c r="H4" s="91"/>
      <c r="I4" s="91"/>
      <c r="J4" s="91"/>
      <c r="K4" s="91"/>
      <c r="L4" s="91"/>
      <c r="M4" s="91"/>
      <c r="N4" s="91"/>
      <c r="O4" s="91"/>
      <c r="P4" s="91"/>
      <c r="Q4" s="91"/>
      <c r="R4" s="91"/>
      <c r="S4" s="91"/>
      <c r="T4" s="91"/>
      <c r="U4" s="91"/>
      <c r="V4" s="91"/>
      <c r="W4" s="91"/>
      <c r="X4" s="91"/>
      <c r="Y4" s="91"/>
      <c r="Z4" s="91"/>
      <c r="AA4" s="91"/>
    </row>
    <row r="5" spans="2:27" s="40" customFormat="1" ht="26" customHeight="1">
      <c r="B5" s="195" t="s">
        <v>184</v>
      </c>
      <c r="C5" s="145" t="s">
        <v>1</v>
      </c>
    </row>
    <row r="6" spans="2:27" s="40" customFormat="1" ht="26" customHeight="1">
      <c r="B6" s="195" t="s">
        <v>185</v>
      </c>
      <c r="C6" s="145" t="s">
        <v>1</v>
      </c>
    </row>
    <row r="7" spans="2:27" s="40" customFormat="1" ht="26" customHeight="1">
      <c r="B7" s="195" t="s">
        <v>186</v>
      </c>
      <c r="C7" s="145" t="s">
        <v>1</v>
      </c>
    </row>
    <row r="8" spans="2:27" s="40" customFormat="1" ht="26" customHeight="1">
      <c r="B8" s="195" t="s">
        <v>187</v>
      </c>
      <c r="C8" s="145" t="s">
        <v>1</v>
      </c>
    </row>
    <row r="9" spans="2:27" s="40" customFormat="1" ht="26" customHeight="1">
      <c r="B9" s="195" t="s">
        <v>188</v>
      </c>
      <c r="C9" s="145" t="s">
        <v>1</v>
      </c>
    </row>
    <row r="10" spans="2:27" s="40" customFormat="1" ht="26" customHeight="1">
      <c r="B10" s="195" t="s">
        <v>189</v>
      </c>
      <c r="C10" s="145" t="s">
        <v>1</v>
      </c>
    </row>
    <row r="11" spans="2:27" s="40" customFormat="1" ht="26" customHeight="1">
      <c r="B11" s="195" t="s">
        <v>190</v>
      </c>
      <c r="C11" s="145" t="s">
        <v>1</v>
      </c>
    </row>
    <row r="12" spans="2:27" s="40" customFormat="1" ht="26" customHeight="1">
      <c r="B12" s="195" t="s">
        <v>191</v>
      </c>
      <c r="C12" s="145" t="s">
        <v>1</v>
      </c>
    </row>
    <row r="13" spans="2:27" s="40" customFormat="1" ht="26" customHeight="1">
      <c r="B13" s="195" t="s">
        <v>192</v>
      </c>
      <c r="C13" s="145" t="s">
        <v>1</v>
      </c>
    </row>
    <row r="14" spans="2:27" s="40" customFormat="1" ht="26" customHeight="1">
      <c r="B14" s="195" t="s">
        <v>193</v>
      </c>
      <c r="C14" s="145" t="s">
        <v>1</v>
      </c>
    </row>
    <row r="15" spans="2:27" s="40" customFormat="1" ht="26" customHeight="1">
      <c r="B15" s="195" t="s">
        <v>194</v>
      </c>
      <c r="C15" s="145" t="s">
        <v>1</v>
      </c>
    </row>
    <row r="16" spans="2:27" s="40" customFormat="1" ht="15">
      <c r="B16" s="331" t="s">
        <v>296</v>
      </c>
      <c r="C16" s="332"/>
    </row>
    <row r="17" spans="3:3">
      <c r="C17" s="16"/>
    </row>
    <row r="18" spans="3:3">
      <c r="C18" s="16"/>
    </row>
    <row r="19" spans="3:3">
      <c r="C19" s="16"/>
    </row>
    <row r="20" spans="3:3" hidden="1">
      <c r="C20" s="16"/>
    </row>
    <row r="21" spans="3:3" hidden="1">
      <c r="C21" s="16"/>
    </row>
    <row r="22" spans="3:3" hidden="1">
      <c r="C22" s="16"/>
    </row>
    <row r="23" spans="3:3" hidden="1">
      <c r="C23" s="16"/>
    </row>
    <row r="24" spans="3:3" hidden="1">
      <c r="C24" s="16"/>
    </row>
    <row r="25" spans="3:3" hidden="1">
      <c r="C25" s="16"/>
    </row>
    <row r="26" spans="3:3" hidden="1">
      <c r="C26" s="16"/>
    </row>
    <row r="27" spans="3:3" hidden="1">
      <c r="C27" s="16"/>
    </row>
    <row r="28" spans="3:3" hidden="1">
      <c r="C28" s="16"/>
    </row>
    <row r="29" spans="3:3" hidden="1">
      <c r="C29" s="16"/>
    </row>
    <row r="30" spans="3:3" hidden="1">
      <c r="C30" s="16"/>
    </row>
    <row r="31" spans="3:3" hidden="1">
      <c r="C31" s="16"/>
    </row>
    <row r="32" spans="3:3" hidden="1">
      <c r="C32" s="16"/>
    </row>
    <row r="33" spans="3:3" hidden="1">
      <c r="C33" s="16"/>
    </row>
    <row r="34" spans="3:3" hidden="1">
      <c r="C34" s="16"/>
    </row>
    <row r="35" spans="3:3" hidden="1">
      <c r="C35" s="16"/>
    </row>
    <row r="36" spans="3:3" hidden="1">
      <c r="C36" s="16"/>
    </row>
    <row r="37" spans="3:3" hidden="1">
      <c r="C37" s="16"/>
    </row>
    <row r="38" spans="3:3" hidden="1">
      <c r="C38" s="16"/>
    </row>
    <row r="39" spans="3:3" hidden="1">
      <c r="C39" s="16"/>
    </row>
    <row r="40" spans="3:3" hidden="1">
      <c r="C40" s="16"/>
    </row>
    <row r="41" spans="3:3" hidden="1">
      <c r="C41" s="16"/>
    </row>
    <row r="42" spans="3:3" hidden="1">
      <c r="C42" s="16"/>
    </row>
    <row r="43" spans="3:3" hidden="1">
      <c r="C43" s="16"/>
    </row>
    <row r="44" spans="3:3" hidden="1">
      <c r="C44" s="16"/>
    </row>
    <row r="45" spans="3:3" hidden="1">
      <c r="C45" s="16"/>
    </row>
    <row r="46" spans="3:3" hidden="1">
      <c r="C46" s="16"/>
    </row>
    <row r="47" spans="3:3" hidden="1">
      <c r="C47" s="16"/>
    </row>
    <row r="48" spans="3:3" hidden="1">
      <c r="C48" s="16"/>
    </row>
    <row r="49" spans="3:3" hidden="1">
      <c r="C49" s="16"/>
    </row>
    <row r="50" spans="3:3" hidden="1">
      <c r="C50" s="16"/>
    </row>
    <row r="51" spans="3:3" hidden="1">
      <c r="C51" s="16"/>
    </row>
    <row r="52" spans="3:3" hidden="1">
      <c r="C52" s="16"/>
    </row>
    <row r="53" spans="3:3" hidden="1">
      <c r="C53" s="16"/>
    </row>
    <row r="54" spans="3:3" hidden="1">
      <c r="C54" s="16"/>
    </row>
    <row r="55" spans="3:3" hidden="1">
      <c r="C55" s="16"/>
    </row>
    <row r="56" spans="3:3" hidden="1">
      <c r="C56" s="16"/>
    </row>
    <row r="57" spans="3:3" hidden="1">
      <c r="C57" s="16"/>
    </row>
    <row r="58" spans="3:3" hidden="1">
      <c r="C58" s="16"/>
    </row>
    <row r="59" spans="3:3" hidden="1">
      <c r="C59" s="16"/>
    </row>
    <row r="60" spans="3:3" hidden="1">
      <c r="C60" s="16"/>
    </row>
    <row r="61" spans="3:3" hidden="1">
      <c r="C61" s="16"/>
    </row>
    <row r="62" spans="3:3" hidden="1">
      <c r="C62" s="16"/>
    </row>
    <row r="63" spans="3:3" hidden="1">
      <c r="C63" s="16"/>
    </row>
    <row r="64" spans="3:3" hidden="1">
      <c r="C64" s="16"/>
    </row>
    <row r="65" spans="3:3" hidden="1">
      <c r="C65" s="16"/>
    </row>
    <row r="66" spans="3:3" hidden="1">
      <c r="C66" s="16"/>
    </row>
    <row r="67" spans="3:3" hidden="1">
      <c r="C67" s="16"/>
    </row>
    <row r="68" spans="3:3" hidden="1">
      <c r="C68" s="16"/>
    </row>
    <row r="69" spans="3:3" hidden="1">
      <c r="C69" s="16"/>
    </row>
    <row r="70" spans="3:3" hidden="1">
      <c r="C70" s="16"/>
    </row>
    <row r="71" spans="3:3" hidden="1">
      <c r="C71" s="16"/>
    </row>
    <row r="72" spans="3:3" hidden="1">
      <c r="C72" s="16"/>
    </row>
    <row r="73" spans="3:3" hidden="1">
      <c r="C73" s="16"/>
    </row>
    <row r="74" spans="3:3" hidden="1">
      <c r="C74" s="16"/>
    </row>
    <row r="75" spans="3:3" hidden="1">
      <c r="C75" s="16"/>
    </row>
    <row r="76" spans="3:3" hidden="1">
      <c r="C76" s="16"/>
    </row>
    <row r="77" spans="3:3" hidden="1">
      <c r="C77" s="16"/>
    </row>
    <row r="78" spans="3:3" hidden="1">
      <c r="C78" s="16"/>
    </row>
    <row r="79" spans="3:3" hidden="1">
      <c r="C79" s="16"/>
    </row>
    <row r="80" spans="3:3" hidden="1">
      <c r="C80" s="16"/>
    </row>
    <row r="81" spans="3:3" hidden="1">
      <c r="C81" s="16"/>
    </row>
    <row r="82" spans="3:3" hidden="1">
      <c r="C82" s="16"/>
    </row>
    <row r="83" spans="3:3" hidden="1">
      <c r="C83" s="16"/>
    </row>
    <row r="84" spans="3:3" hidden="1">
      <c r="C84" s="16"/>
    </row>
    <row r="85" spans="3:3" hidden="1">
      <c r="C85" s="16"/>
    </row>
    <row r="86" spans="3:3" hidden="1">
      <c r="C86" s="16"/>
    </row>
    <row r="87" spans="3:3" hidden="1">
      <c r="C87" s="16"/>
    </row>
    <row r="88" spans="3:3" hidden="1">
      <c r="C88" s="16"/>
    </row>
    <row r="89" spans="3:3" hidden="1">
      <c r="C89" s="16"/>
    </row>
    <row r="90" spans="3:3" hidden="1">
      <c r="C90" s="16"/>
    </row>
    <row r="91" spans="3:3" hidden="1">
      <c r="C91" s="16"/>
    </row>
    <row r="92" spans="3:3" hidden="1">
      <c r="C92" s="16"/>
    </row>
    <row r="93" spans="3:3" hidden="1">
      <c r="C93" s="16"/>
    </row>
    <row r="94" spans="3:3" hidden="1">
      <c r="C94" s="16"/>
    </row>
    <row r="95" spans="3:3" hidden="1">
      <c r="C95" s="16"/>
    </row>
    <row r="96" spans="3:3" hidden="1">
      <c r="C96" s="16"/>
    </row>
    <row r="97" spans="3:3" hidden="1">
      <c r="C97" s="16"/>
    </row>
    <row r="98" spans="3:3" hidden="1">
      <c r="C98" s="16"/>
    </row>
    <row r="99" spans="3:3" hidden="1">
      <c r="C99" s="16"/>
    </row>
    <row r="100" spans="3:3" hidden="1">
      <c r="C100" s="16"/>
    </row>
    <row r="101" spans="3:3" hidden="1">
      <c r="C101" s="16"/>
    </row>
    <row r="102" spans="3:3" hidden="1">
      <c r="C102" s="16"/>
    </row>
    <row r="103" spans="3:3" hidden="1">
      <c r="C103" s="16"/>
    </row>
    <row r="104" spans="3:3" hidden="1">
      <c r="C104" s="16"/>
    </row>
    <row r="105" spans="3:3" hidden="1">
      <c r="C105" s="16"/>
    </row>
    <row r="106" spans="3:3" hidden="1">
      <c r="C106" s="16"/>
    </row>
    <row r="107" spans="3:3" hidden="1">
      <c r="C107" s="16"/>
    </row>
    <row r="108" spans="3:3" hidden="1">
      <c r="C108" s="16"/>
    </row>
    <row r="109" spans="3:3" hidden="1">
      <c r="C109" s="16"/>
    </row>
    <row r="110" spans="3:3" hidden="1">
      <c r="C110" s="16"/>
    </row>
    <row r="111" spans="3:3" hidden="1">
      <c r="C111" s="16"/>
    </row>
    <row r="112" spans="3:3" hidden="1">
      <c r="C112" s="16"/>
    </row>
    <row r="113" spans="3:3" hidden="1">
      <c r="C113" s="16"/>
    </row>
    <row r="114" spans="3:3" hidden="1">
      <c r="C114" s="16"/>
    </row>
    <row r="115" spans="3:3" hidden="1">
      <c r="C115" s="16"/>
    </row>
    <row r="116" spans="3:3" hidden="1">
      <c r="C116" s="16"/>
    </row>
    <row r="117" spans="3:3" hidden="1">
      <c r="C117" s="16"/>
    </row>
    <row r="118" spans="3:3" hidden="1">
      <c r="C118" s="16"/>
    </row>
    <row r="119" spans="3:3" hidden="1">
      <c r="C119" s="16"/>
    </row>
    <row r="120" spans="3:3" hidden="1">
      <c r="C120" s="16"/>
    </row>
    <row r="121" spans="3:3" hidden="1">
      <c r="C121" s="16"/>
    </row>
    <row r="122" spans="3:3" hidden="1">
      <c r="C122" s="16"/>
    </row>
    <row r="123" spans="3:3" hidden="1">
      <c r="C123" s="16"/>
    </row>
    <row r="124" spans="3:3" hidden="1">
      <c r="C124" s="16"/>
    </row>
    <row r="125" spans="3:3" hidden="1">
      <c r="C125" s="16"/>
    </row>
    <row r="126" spans="3:3" hidden="1">
      <c r="C126" s="16"/>
    </row>
    <row r="127" spans="3:3" hidden="1">
      <c r="C127" s="16"/>
    </row>
    <row r="128" spans="3:3" hidden="1">
      <c r="C128" s="16"/>
    </row>
    <row r="129" spans="3:3" hidden="1">
      <c r="C129" s="16"/>
    </row>
    <row r="130" spans="3:3" hidden="1">
      <c r="C130" s="16"/>
    </row>
    <row r="131" spans="3:3" hidden="1">
      <c r="C131" s="16"/>
    </row>
    <row r="132" spans="3:3" hidden="1">
      <c r="C132" s="16"/>
    </row>
    <row r="133" spans="3:3" hidden="1">
      <c r="C133" s="16"/>
    </row>
    <row r="134" spans="3:3" hidden="1">
      <c r="C134" s="16"/>
    </row>
    <row r="135" spans="3:3" hidden="1">
      <c r="C135" s="16"/>
    </row>
    <row r="136" spans="3:3" hidden="1">
      <c r="C136" s="16"/>
    </row>
    <row r="137" spans="3:3" hidden="1">
      <c r="C137" s="16"/>
    </row>
    <row r="138" spans="3:3" hidden="1">
      <c r="C138" s="16"/>
    </row>
    <row r="139" spans="3:3" hidden="1">
      <c r="C139" s="16"/>
    </row>
    <row r="140" spans="3:3" hidden="1">
      <c r="C140" s="16"/>
    </row>
    <row r="141" spans="3:3" hidden="1">
      <c r="C141" s="16"/>
    </row>
    <row r="142" spans="3:3" hidden="1">
      <c r="C142" s="16"/>
    </row>
    <row r="143" spans="3:3" hidden="1">
      <c r="C143" s="16"/>
    </row>
    <row r="144" spans="3:3" hidden="1">
      <c r="C144" s="16"/>
    </row>
    <row r="145" spans="3:3" hidden="1">
      <c r="C145" s="16"/>
    </row>
    <row r="146" spans="3:3" hidden="1">
      <c r="C146" s="16"/>
    </row>
    <row r="147" spans="3:3" hidden="1">
      <c r="C147" s="16"/>
    </row>
    <row r="148" spans="3:3" hidden="1">
      <c r="C148" s="16"/>
    </row>
    <row r="149" spans="3:3" hidden="1">
      <c r="C149" s="16"/>
    </row>
    <row r="150" spans="3:3" hidden="1">
      <c r="C150" s="16"/>
    </row>
    <row r="151" spans="3:3" hidden="1">
      <c r="C151" s="16"/>
    </row>
    <row r="152" spans="3:3" hidden="1">
      <c r="C152" s="16"/>
    </row>
    <row r="153" spans="3:3" hidden="1">
      <c r="C153" s="16"/>
    </row>
    <row r="154" spans="3:3" hidden="1">
      <c r="C154" s="16"/>
    </row>
    <row r="155" spans="3:3" hidden="1">
      <c r="C155" s="16"/>
    </row>
    <row r="156" spans="3:3" hidden="1">
      <c r="C156" s="16"/>
    </row>
    <row r="157" spans="3:3" hidden="1">
      <c r="C157" s="16"/>
    </row>
    <row r="158" spans="3:3" hidden="1">
      <c r="C158" s="16"/>
    </row>
    <row r="159" spans="3:3" hidden="1">
      <c r="C159" s="16"/>
    </row>
    <row r="160" spans="3:3" hidden="1">
      <c r="C160" s="16"/>
    </row>
    <row r="161" spans="3:3" hidden="1">
      <c r="C161" s="16"/>
    </row>
    <row r="162" spans="3:3" hidden="1">
      <c r="C162" s="16"/>
    </row>
    <row r="163" spans="3:3" hidden="1">
      <c r="C163" s="16"/>
    </row>
    <row r="164" spans="3:3" hidden="1">
      <c r="C164" s="16"/>
    </row>
    <row r="165" spans="3:3" hidden="1">
      <c r="C165" s="16"/>
    </row>
    <row r="166" spans="3:3" hidden="1">
      <c r="C166" s="16"/>
    </row>
    <row r="167" spans="3:3" hidden="1">
      <c r="C167" s="16"/>
    </row>
    <row r="168" spans="3:3" hidden="1">
      <c r="C168" s="16"/>
    </row>
    <row r="169" spans="3:3" hidden="1">
      <c r="C169" s="16"/>
    </row>
    <row r="170" spans="3:3" hidden="1">
      <c r="C170" s="16"/>
    </row>
    <row r="171" spans="3:3" hidden="1">
      <c r="C171" s="16"/>
    </row>
    <row r="172" spans="3:3" hidden="1">
      <c r="C172" s="16"/>
    </row>
    <row r="173" spans="3:3" hidden="1">
      <c r="C173" s="16"/>
    </row>
    <row r="174" spans="3:3" hidden="1">
      <c r="C174" s="16"/>
    </row>
    <row r="175" spans="3:3" hidden="1">
      <c r="C175" s="16"/>
    </row>
    <row r="176" spans="3:3" hidden="1">
      <c r="C176" s="16"/>
    </row>
    <row r="177" spans="3:3" hidden="1">
      <c r="C177" s="16"/>
    </row>
    <row r="178" spans="3:3" hidden="1">
      <c r="C178" s="16"/>
    </row>
    <row r="179" spans="3:3" hidden="1">
      <c r="C179" s="16"/>
    </row>
    <row r="180" spans="3:3" hidden="1">
      <c r="C180" s="16"/>
    </row>
    <row r="181" spans="3:3" hidden="1">
      <c r="C181" s="16"/>
    </row>
    <row r="182" spans="3:3" hidden="1">
      <c r="C182" s="16"/>
    </row>
    <row r="183" spans="3:3" hidden="1">
      <c r="C183" s="16"/>
    </row>
    <row r="184" spans="3:3" hidden="1">
      <c r="C184" s="16"/>
    </row>
    <row r="185" spans="3:3" hidden="1">
      <c r="C185" s="16"/>
    </row>
    <row r="186" spans="3:3" hidden="1">
      <c r="C186" s="16"/>
    </row>
    <row r="187" spans="3:3" hidden="1">
      <c r="C187" s="16"/>
    </row>
    <row r="188" spans="3:3" hidden="1">
      <c r="C188" s="16"/>
    </row>
    <row r="189" spans="3:3" hidden="1">
      <c r="C189" s="16"/>
    </row>
    <row r="190" spans="3:3" hidden="1">
      <c r="C190" s="16"/>
    </row>
    <row r="191" spans="3:3" hidden="1">
      <c r="C191" s="16"/>
    </row>
    <row r="192" spans="3:3" hidden="1">
      <c r="C192" s="16"/>
    </row>
    <row r="193" spans="3:3" hidden="1">
      <c r="C193" s="16"/>
    </row>
    <row r="194" spans="3:3" hidden="1">
      <c r="C194" s="16"/>
    </row>
    <row r="195" spans="3:3" hidden="1">
      <c r="C195" s="16"/>
    </row>
    <row r="196" spans="3:3" hidden="1">
      <c r="C196" s="16"/>
    </row>
    <row r="197" spans="3:3" hidden="1">
      <c r="C197" s="16"/>
    </row>
    <row r="198" spans="3:3" hidden="1">
      <c r="C198" s="16"/>
    </row>
    <row r="199" spans="3:3" hidden="1">
      <c r="C199" s="16"/>
    </row>
    <row r="200" spans="3:3" hidden="1">
      <c r="C200" s="16"/>
    </row>
    <row r="201" spans="3:3" hidden="1">
      <c r="C201" s="16"/>
    </row>
    <row r="202" spans="3:3" hidden="1">
      <c r="C202" s="16"/>
    </row>
    <row r="203" spans="3:3" hidden="1">
      <c r="C203" s="16"/>
    </row>
    <row r="204" spans="3:3" hidden="1">
      <c r="C204" s="16"/>
    </row>
    <row r="205" spans="3:3" hidden="1">
      <c r="C205" s="16"/>
    </row>
    <row r="206" spans="3:3" hidden="1">
      <c r="C206" s="16"/>
    </row>
    <row r="207" spans="3:3" hidden="1">
      <c r="C207" s="16"/>
    </row>
    <row r="208" spans="3:3" hidden="1">
      <c r="C208" s="16"/>
    </row>
    <row r="209" spans="3:3" hidden="1">
      <c r="C209" s="16"/>
    </row>
    <row r="210" spans="3:3" hidden="1">
      <c r="C210" s="16"/>
    </row>
    <row r="211" spans="3:3" hidden="1">
      <c r="C211" s="16"/>
    </row>
    <row r="212" spans="3:3" hidden="1">
      <c r="C212" s="16"/>
    </row>
    <row r="213" spans="3:3" hidden="1">
      <c r="C213" s="16"/>
    </row>
    <row r="214" spans="3:3" hidden="1">
      <c r="C214" s="16"/>
    </row>
    <row r="215" spans="3:3" hidden="1">
      <c r="C215" s="16"/>
    </row>
    <row r="216" spans="3:3" hidden="1">
      <c r="C216" s="16"/>
    </row>
    <row r="217" spans="3:3" hidden="1">
      <c r="C217" s="16"/>
    </row>
    <row r="218" spans="3:3" hidden="1">
      <c r="C218" s="16"/>
    </row>
    <row r="219" spans="3:3" hidden="1">
      <c r="C219" s="16"/>
    </row>
    <row r="220" spans="3:3" hidden="1">
      <c r="C220" s="16"/>
    </row>
    <row r="221" spans="3:3" hidden="1">
      <c r="C221" s="16"/>
    </row>
    <row r="222" spans="3:3" hidden="1">
      <c r="C222" s="16"/>
    </row>
    <row r="223" spans="3:3" hidden="1">
      <c r="C223" s="16"/>
    </row>
    <row r="224" spans="3:3" hidden="1">
      <c r="C224" s="16"/>
    </row>
    <row r="225" spans="3:3" hidden="1">
      <c r="C225" s="16"/>
    </row>
    <row r="226" spans="3:3" hidden="1">
      <c r="C226" s="16"/>
    </row>
    <row r="227" spans="3:3" hidden="1">
      <c r="C227" s="16"/>
    </row>
    <row r="228" spans="3:3" hidden="1">
      <c r="C228" s="16"/>
    </row>
    <row r="229" spans="3:3" hidden="1">
      <c r="C229" s="16"/>
    </row>
    <row r="230" spans="3:3" hidden="1">
      <c r="C230" s="16"/>
    </row>
    <row r="231" spans="3:3" hidden="1">
      <c r="C231" s="16"/>
    </row>
    <row r="232" spans="3:3" hidden="1">
      <c r="C232" s="16"/>
    </row>
    <row r="233" spans="3:3" hidden="1">
      <c r="C233" s="16"/>
    </row>
    <row r="234" spans="3:3" hidden="1">
      <c r="C234" s="16"/>
    </row>
    <row r="235" spans="3:3" hidden="1">
      <c r="C235" s="16"/>
    </row>
    <row r="236" spans="3:3" hidden="1">
      <c r="C236" s="16"/>
    </row>
    <row r="237" spans="3:3" hidden="1">
      <c r="C237" s="16"/>
    </row>
    <row r="238" spans="3:3" hidden="1">
      <c r="C238" s="16"/>
    </row>
    <row r="239" spans="3:3" hidden="1">
      <c r="C239" s="16"/>
    </row>
    <row r="240" spans="3:3" hidden="1">
      <c r="C240" s="16"/>
    </row>
    <row r="241" spans="3:3" hidden="1">
      <c r="C241" s="16"/>
    </row>
    <row r="242" spans="3:3" hidden="1">
      <c r="C242" s="16"/>
    </row>
    <row r="243" spans="3:3" hidden="1">
      <c r="C243" s="16"/>
    </row>
    <row r="244" spans="3:3" hidden="1">
      <c r="C244" s="16"/>
    </row>
    <row r="245" spans="3:3" hidden="1">
      <c r="C245" s="16"/>
    </row>
    <row r="246" spans="3:3" hidden="1">
      <c r="C246" s="16"/>
    </row>
    <row r="247" spans="3:3" hidden="1">
      <c r="C247" s="16"/>
    </row>
    <row r="248" spans="3:3" hidden="1">
      <c r="C248" s="16"/>
    </row>
    <row r="249" spans="3:3" hidden="1">
      <c r="C249" s="16"/>
    </row>
    <row r="250" spans="3:3" hidden="1">
      <c r="C250" s="16"/>
    </row>
    <row r="251" spans="3:3" hidden="1">
      <c r="C251" s="16"/>
    </row>
    <row r="252" spans="3:3" hidden="1">
      <c r="C252" s="16"/>
    </row>
    <row r="253" spans="3:3" hidden="1">
      <c r="C253" s="16"/>
    </row>
    <row r="254" spans="3:3" hidden="1">
      <c r="C254" s="16"/>
    </row>
    <row r="255" spans="3:3" hidden="1">
      <c r="C255" s="16"/>
    </row>
    <row r="256" spans="3:3" hidden="1">
      <c r="C256" s="16"/>
    </row>
    <row r="257" spans="3:3" hidden="1">
      <c r="C257" s="16"/>
    </row>
    <row r="258" spans="3:3" hidden="1">
      <c r="C258" s="16"/>
    </row>
    <row r="259" spans="3:3" hidden="1">
      <c r="C259" s="16"/>
    </row>
    <row r="260" spans="3:3" hidden="1">
      <c r="C260" s="16"/>
    </row>
    <row r="261" spans="3:3" hidden="1">
      <c r="C261" s="16"/>
    </row>
    <row r="262" spans="3:3" hidden="1">
      <c r="C262" s="16"/>
    </row>
    <row r="263" spans="3:3" hidden="1">
      <c r="C263" s="16"/>
    </row>
    <row r="264" spans="3:3" hidden="1">
      <c r="C264" s="16"/>
    </row>
    <row r="265" spans="3:3" hidden="1">
      <c r="C265" s="16"/>
    </row>
    <row r="266" spans="3:3" hidden="1">
      <c r="C266" s="16"/>
    </row>
    <row r="267" spans="3:3" hidden="1">
      <c r="C267" s="16"/>
    </row>
    <row r="268" spans="3:3" hidden="1">
      <c r="C268" s="16"/>
    </row>
    <row r="269" spans="3:3" hidden="1">
      <c r="C269" s="16"/>
    </row>
    <row r="270" spans="3:3" hidden="1">
      <c r="C270" s="16"/>
    </row>
    <row r="271" spans="3:3" hidden="1">
      <c r="C271" s="16"/>
    </row>
    <row r="272" spans="3:3" hidden="1">
      <c r="C272" s="16"/>
    </row>
    <row r="273" spans="3:3" hidden="1">
      <c r="C273" s="16"/>
    </row>
    <row r="274" spans="3:3" hidden="1">
      <c r="C274" s="16"/>
    </row>
    <row r="275" spans="3:3" hidden="1">
      <c r="C275" s="16"/>
    </row>
    <row r="276" spans="3:3" hidden="1">
      <c r="C276" s="16"/>
    </row>
    <row r="277" spans="3:3" hidden="1">
      <c r="C277" s="16"/>
    </row>
    <row r="278" spans="3:3" hidden="1">
      <c r="C278" s="16"/>
    </row>
    <row r="279" spans="3:3" hidden="1">
      <c r="C279" s="16"/>
    </row>
    <row r="280" spans="3:3" hidden="1">
      <c r="C280" s="16"/>
    </row>
    <row r="281" spans="3:3" hidden="1">
      <c r="C281" s="16"/>
    </row>
    <row r="282" spans="3:3" hidden="1">
      <c r="C282" s="16"/>
    </row>
    <row r="283" spans="3:3" hidden="1">
      <c r="C283" s="16"/>
    </row>
    <row r="284" spans="3:3" hidden="1">
      <c r="C284" s="16"/>
    </row>
    <row r="285" spans="3:3" hidden="1">
      <c r="C285" s="16"/>
    </row>
    <row r="286" spans="3:3" hidden="1">
      <c r="C286" s="16"/>
    </row>
    <row r="287" spans="3:3" hidden="1">
      <c r="C287" s="16"/>
    </row>
    <row r="288" spans="3:3" hidden="1">
      <c r="C288" s="16"/>
    </row>
    <row r="289" spans="3:3" hidden="1">
      <c r="C289" s="16"/>
    </row>
    <row r="290" spans="3:3" hidden="1">
      <c r="C290" s="16"/>
    </row>
    <row r="291" spans="3:3" hidden="1">
      <c r="C291" s="16"/>
    </row>
    <row r="292" spans="3:3" hidden="1">
      <c r="C292" s="16"/>
    </row>
    <row r="293" spans="3:3" hidden="1">
      <c r="C293" s="16"/>
    </row>
    <row r="294" spans="3:3" hidden="1">
      <c r="C294" s="16"/>
    </row>
    <row r="295" spans="3:3" hidden="1">
      <c r="C295" s="16"/>
    </row>
    <row r="296" spans="3:3" hidden="1">
      <c r="C296" s="16"/>
    </row>
    <row r="297" spans="3:3" hidden="1">
      <c r="C297" s="16"/>
    </row>
    <row r="298" spans="3:3" hidden="1">
      <c r="C298" s="16"/>
    </row>
    <row r="299" spans="3:3" hidden="1">
      <c r="C299" s="16"/>
    </row>
    <row r="300" spans="3:3" hidden="1">
      <c r="C300" s="16"/>
    </row>
    <row r="301" spans="3:3" hidden="1">
      <c r="C301" s="16"/>
    </row>
    <row r="302" spans="3:3" hidden="1">
      <c r="C302" s="16"/>
    </row>
    <row r="303" spans="3:3" hidden="1">
      <c r="C303" s="16"/>
    </row>
    <row r="304" spans="3:3" hidden="1">
      <c r="C304" s="16"/>
    </row>
    <row r="305" spans="3:3" hidden="1">
      <c r="C305" s="16"/>
    </row>
    <row r="306" spans="3:3" hidden="1">
      <c r="C306" s="16"/>
    </row>
    <row r="307" spans="3:3" hidden="1">
      <c r="C307" s="16"/>
    </row>
    <row r="308" spans="3:3" hidden="1">
      <c r="C308" s="16"/>
    </row>
    <row r="309" spans="3:3" hidden="1">
      <c r="C309" s="16"/>
    </row>
    <row r="310" spans="3:3" hidden="1">
      <c r="C310" s="16"/>
    </row>
    <row r="311" spans="3:3" hidden="1">
      <c r="C311" s="16"/>
    </row>
    <row r="312" spans="3:3" hidden="1">
      <c r="C312" s="16"/>
    </row>
    <row r="313" spans="3:3" hidden="1">
      <c r="C313" s="16"/>
    </row>
    <row r="314" spans="3:3" hidden="1">
      <c r="C314" s="16"/>
    </row>
    <row r="315" spans="3:3" hidden="1">
      <c r="C315" s="16"/>
    </row>
    <row r="316" spans="3:3" hidden="1">
      <c r="C316" s="16"/>
    </row>
    <row r="317" spans="3:3" hidden="1">
      <c r="C317" s="16"/>
    </row>
    <row r="318" spans="3:3" hidden="1">
      <c r="C318" s="16"/>
    </row>
    <row r="319" spans="3:3" hidden="1">
      <c r="C319" s="16"/>
    </row>
    <row r="320" spans="3:3" hidden="1">
      <c r="C320" s="16"/>
    </row>
    <row r="321" spans="3:3" hidden="1">
      <c r="C321" s="16"/>
    </row>
    <row r="322" spans="3:3" hidden="1">
      <c r="C322" s="16"/>
    </row>
    <row r="323" spans="3:3" hidden="1">
      <c r="C323" s="16"/>
    </row>
    <row r="324" spans="3:3" hidden="1">
      <c r="C324" s="16"/>
    </row>
    <row r="325" spans="3:3" hidden="1">
      <c r="C325" s="16"/>
    </row>
    <row r="326" spans="3:3" hidden="1">
      <c r="C326" s="16"/>
    </row>
    <row r="327" spans="3:3" hidden="1">
      <c r="C327" s="16"/>
    </row>
    <row r="328" spans="3:3" hidden="1">
      <c r="C328" s="16"/>
    </row>
    <row r="329" spans="3:3" hidden="1">
      <c r="C329" s="16"/>
    </row>
    <row r="330" spans="3:3" hidden="1">
      <c r="C330" s="16"/>
    </row>
    <row r="331" spans="3:3" hidden="1">
      <c r="C331" s="16"/>
    </row>
    <row r="332" spans="3:3" hidden="1">
      <c r="C332" s="16"/>
    </row>
    <row r="333" spans="3:3" hidden="1">
      <c r="C333" s="16"/>
    </row>
    <row r="334" spans="3:3" hidden="1">
      <c r="C334" s="16"/>
    </row>
    <row r="335" spans="3:3" hidden="1">
      <c r="C335" s="16"/>
    </row>
    <row r="336" spans="3:3" hidden="1">
      <c r="C336" s="16"/>
    </row>
    <row r="337" spans="3:3" hidden="1">
      <c r="C337" s="16"/>
    </row>
    <row r="338" spans="3:3" hidden="1">
      <c r="C338" s="16"/>
    </row>
    <row r="339" spans="3:3" hidden="1">
      <c r="C339" s="16"/>
    </row>
    <row r="340" spans="3:3" hidden="1">
      <c r="C340" s="16"/>
    </row>
    <row r="341" spans="3:3" hidden="1">
      <c r="C341" s="16"/>
    </row>
    <row r="342" spans="3:3" hidden="1">
      <c r="C342" s="16"/>
    </row>
    <row r="343" spans="3:3" hidden="1">
      <c r="C343" s="16"/>
    </row>
    <row r="344" spans="3:3" hidden="1">
      <c r="C344" s="16"/>
    </row>
    <row r="345" spans="3:3" hidden="1">
      <c r="C345" s="16"/>
    </row>
    <row r="346" spans="3:3" hidden="1">
      <c r="C346" s="16"/>
    </row>
    <row r="347" spans="3:3" hidden="1">
      <c r="C347" s="16"/>
    </row>
    <row r="348" spans="3:3" hidden="1">
      <c r="C348" s="16"/>
    </row>
    <row r="349" spans="3:3" hidden="1">
      <c r="C349" s="16"/>
    </row>
    <row r="350" spans="3:3" hidden="1">
      <c r="C350" s="16"/>
    </row>
    <row r="351" spans="3:3" hidden="1">
      <c r="C351" s="16"/>
    </row>
    <row r="352" spans="3:3" hidden="1">
      <c r="C352" s="16"/>
    </row>
    <row r="353" spans="3:3" hidden="1">
      <c r="C353" s="16"/>
    </row>
    <row r="354" spans="3:3" hidden="1">
      <c r="C354" s="16"/>
    </row>
    <row r="355" spans="3:3" hidden="1">
      <c r="C355" s="16"/>
    </row>
    <row r="356" spans="3:3" hidden="1">
      <c r="C356" s="16"/>
    </row>
    <row r="357" spans="3:3" hidden="1">
      <c r="C357" s="16"/>
    </row>
    <row r="358" spans="3:3" hidden="1">
      <c r="C358" s="16"/>
    </row>
    <row r="359" spans="3:3" hidden="1">
      <c r="C359" s="16"/>
    </row>
    <row r="360" spans="3:3" hidden="1">
      <c r="C360" s="16"/>
    </row>
    <row r="361" spans="3:3" hidden="1">
      <c r="C361" s="16"/>
    </row>
    <row r="362" spans="3:3" hidden="1">
      <c r="C362" s="16"/>
    </row>
    <row r="363" spans="3:3" hidden="1">
      <c r="C363" s="16"/>
    </row>
    <row r="364" spans="3:3" hidden="1">
      <c r="C364" s="16"/>
    </row>
    <row r="365" spans="3:3" hidden="1">
      <c r="C365" s="16"/>
    </row>
    <row r="366" spans="3:3" hidden="1">
      <c r="C366" s="16"/>
    </row>
    <row r="367" spans="3:3" hidden="1">
      <c r="C367" s="16"/>
    </row>
    <row r="368" spans="3:3" hidden="1">
      <c r="C368" s="16"/>
    </row>
    <row r="369" spans="3:3" hidden="1">
      <c r="C369" s="16"/>
    </row>
    <row r="370" spans="3:3" hidden="1">
      <c r="C370" s="16"/>
    </row>
    <row r="371" spans="3:3" hidden="1">
      <c r="C371" s="16"/>
    </row>
    <row r="372" spans="3:3" hidden="1">
      <c r="C372" s="16"/>
    </row>
    <row r="373" spans="3:3" hidden="1">
      <c r="C373" s="16"/>
    </row>
    <row r="374" spans="3:3" hidden="1">
      <c r="C374" s="16"/>
    </row>
    <row r="375" spans="3:3" hidden="1">
      <c r="C375" s="16"/>
    </row>
    <row r="376" spans="3:3" hidden="1">
      <c r="C376" s="16"/>
    </row>
    <row r="377" spans="3:3" hidden="1">
      <c r="C377" s="16"/>
    </row>
    <row r="378" spans="3:3" hidden="1">
      <c r="C378" s="16"/>
    </row>
    <row r="379" spans="3:3" hidden="1">
      <c r="C379" s="16"/>
    </row>
    <row r="380" spans="3:3" hidden="1">
      <c r="C380" s="16"/>
    </row>
    <row r="381" spans="3:3" hidden="1">
      <c r="C381" s="16"/>
    </row>
    <row r="382" spans="3:3" hidden="1">
      <c r="C382" s="16"/>
    </row>
    <row r="383" spans="3:3" hidden="1">
      <c r="C383" s="16"/>
    </row>
    <row r="384" spans="3:3" hidden="1">
      <c r="C384" s="16"/>
    </row>
    <row r="385" spans="3:3" hidden="1">
      <c r="C385" s="16"/>
    </row>
    <row r="386" spans="3:3" hidden="1">
      <c r="C386" s="16"/>
    </row>
    <row r="387" spans="3:3" hidden="1">
      <c r="C387" s="16"/>
    </row>
    <row r="388" spans="3:3" hidden="1">
      <c r="C388" s="16"/>
    </row>
    <row r="389" spans="3:3" hidden="1">
      <c r="C389" s="16"/>
    </row>
    <row r="390" spans="3:3" hidden="1">
      <c r="C390" s="16"/>
    </row>
    <row r="391" spans="3:3" hidden="1">
      <c r="C391" s="16"/>
    </row>
    <row r="392" spans="3:3" hidden="1">
      <c r="C392" s="16"/>
    </row>
    <row r="393" spans="3:3" hidden="1">
      <c r="C393" s="16"/>
    </row>
    <row r="394" spans="3:3" hidden="1">
      <c r="C394" s="16"/>
    </row>
    <row r="395" spans="3:3" hidden="1">
      <c r="C395" s="16"/>
    </row>
    <row r="396" spans="3:3" hidden="1">
      <c r="C396" s="16"/>
    </row>
    <row r="397" spans="3:3" hidden="1">
      <c r="C397" s="16"/>
    </row>
    <row r="398" spans="3:3" hidden="1">
      <c r="C398" s="16"/>
    </row>
    <row r="399" spans="3:3" hidden="1">
      <c r="C399" s="16"/>
    </row>
    <row r="400" spans="3:3" hidden="1">
      <c r="C400" s="16"/>
    </row>
    <row r="401" spans="3:3" hidden="1">
      <c r="C401" s="16"/>
    </row>
    <row r="402" spans="3:3" hidden="1">
      <c r="C402" s="16"/>
    </row>
    <row r="403" spans="3:3" hidden="1">
      <c r="C403" s="16"/>
    </row>
    <row r="404" spans="3:3" hidden="1">
      <c r="C404" s="16"/>
    </row>
    <row r="405" spans="3:3" hidden="1">
      <c r="C405" s="16"/>
    </row>
    <row r="406" spans="3:3" hidden="1">
      <c r="C406" s="16"/>
    </row>
    <row r="407" spans="3:3" hidden="1">
      <c r="C407" s="16"/>
    </row>
    <row r="408" spans="3:3" hidden="1">
      <c r="C408" s="16"/>
    </row>
    <row r="409" spans="3:3" hidden="1">
      <c r="C409" s="16"/>
    </row>
    <row r="410" spans="3:3" hidden="1">
      <c r="C410" s="16"/>
    </row>
    <row r="411" spans="3:3" hidden="1">
      <c r="C411" s="16"/>
    </row>
    <row r="412" spans="3:3" hidden="1">
      <c r="C412" s="16"/>
    </row>
    <row r="413" spans="3:3" hidden="1">
      <c r="C413" s="16"/>
    </row>
    <row r="414" spans="3:3" hidden="1">
      <c r="C414" s="16"/>
    </row>
    <row r="415" spans="3:3" hidden="1">
      <c r="C415" s="16"/>
    </row>
    <row r="416" spans="3:3" hidden="1">
      <c r="C416" s="16"/>
    </row>
    <row r="417" spans="3:3" hidden="1">
      <c r="C417" s="16"/>
    </row>
    <row r="418" spans="3:3" hidden="1">
      <c r="C418" s="16"/>
    </row>
    <row r="419" spans="3:3" hidden="1">
      <c r="C419" s="16"/>
    </row>
    <row r="420" spans="3:3" hidden="1">
      <c r="C420" s="16"/>
    </row>
    <row r="421" spans="3:3" hidden="1">
      <c r="C421" s="16"/>
    </row>
    <row r="422" spans="3:3" hidden="1">
      <c r="C422" s="16"/>
    </row>
    <row r="423" spans="3:3" hidden="1">
      <c r="C423" s="16"/>
    </row>
    <row r="424" spans="3:3" hidden="1">
      <c r="C424" s="16"/>
    </row>
    <row r="425" spans="3:3" hidden="1">
      <c r="C425" s="16"/>
    </row>
    <row r="426" spans="3:3" hidden="1">
      <c r="C426" s="16"/>
    </row>
    <row r="427" spans="3:3" hidden="1">
      <c r="C427" s="16"/>
    </row>
    <row r="428" spans="3:3" hidden="1">
      <c r="C428" s="16"/>
    </row>
    <row r="429" spans="3:3" hidden="1">
      <c r="C429" s="16"/>
    </row>
    <row r="430" spans="3:3" hidden="1">
      <c r="C430" s="16"/>
    </row>
    <row r="431" spans="3:3" hidden="1">
      <c r="C431" s="16"/>
    </row>
    <row r="432" spans="3:3" hidden="1">
      <c r="C432" s="16"/>
    </row>
    <row r="433" spans="3:3" hidden="1">
      <c r="C433" s="16"/>
    </row>
    <row r="434" spans="3:3" hidden="1">
      <c r="C434" s="16"/>
    </row>
    <row r="435" spans="3:3" hidden="1">
      <c r="C435" s="16"/>
    </row>
    <row r="436" spans="3:3" hidden="1">
      <c r="C436" s="16"/>
    </row>
    <row r="437" spans="3:3" hidden="1">
      <c r="C437" s="16"/>
    </row>
    <row r="438" spans="3:3" hidden="1">
      <c r="C438" s="16"/>
    </row>
    <row r="439" spans="3:3" hidden="1">
      <c r="C439" s="16"/>
    </row>
    <row r="440" spans="3:3" hidden="1">
      <c r="C440" s="16"/>
    </row>
    <row r="441" spans="3:3" hidden="1">
      <c r="C441" s="16"/>
    </row>
    <row r="442" spans="3:3" hidden="1">
      <c r="C442" s="16"/>
    </row>
    <row r="443" spans="3:3" hidden="1">
      <c r="C443" s="16"/>
    </row>
    <row r="444" spans="3:3" hidden="1">
      <c r="C444" s="16"/>
    </row>
    <row r="445" spans="3:3" hidden="1">
      <c r="C445" s="16"/>
    </row>
    <row r="446" spans="3:3" hidden="1">
      <c r="C446" s="16"/>
    </row>
    <row r="447" spans="3:3" hidden="1">
      <c r="C447" s="16"/>
    </row>
    <row r="448" spans="3:3" hidden="1">
      <c r="C448" s="16"/>
    </row>
    <row r="449" spans="3:3" hidden="1">
      <c r="C449" s="16"/>
    </row>
    <row r="450" spans="3:3" hidden="1">
      <c r="C450" s="16"/>
    </row>
    <row r="451" spans="3:3" hidden="1">
      <c r="C451" s="16"/>
    </row>
    <row r="452" spans="3:3" hidden="1">
      <c r="C452" s="16"/>
    </row>
    <row r="453" spans="3:3" hidden="1">
      <c r="C453" s="16"/>
    </row>
    <row r="454" spans="3:3" hidden="1">
      <c r="C454" s="16"/>
    </row>
    <row r="455" spans="3:3" hidden="1">
      <c r="C455" s="16"/>
    </row>
    <row r="456" spans="3:3" hidden="1">
      <c r="C456" s="16"/>
    </row>
    <row r="457" spans="3:3" hidden="1">
      <c r="C457" s="16"/>
    </row>
    <row r="458" spans="3:3" hidden="1">
      <c r="C458" s="16"/>
    </row>
    <row r="459" spans="3:3" hidden="1">
      <c r="C459" s="16"/>
    </row>
    <row r="460" spans="3:3" hidden="1">
      <c r="C460" s="16"/>
    </row>
    <row r="461" spans="3:3" hidden="1">
      <c r="C461" s="16"/>
    </row>
    <row r="462" spans="3:3" hidden="1">
      <c r="C462" s="16"/>
    </row>
    <row r="463" spans="3:3" hidden="1">
      <c r="C463" s="16"/>
    </row>
    <row r="464" spans="3:3" hidden="1">
      <c r="C464" s="16"/>
    </row>
    <row r="465" spans="3:3" hidden="1">
      <c r="C465" s="16"/>
    </row>
    <row r="466" spans="3:3" hidden="1">
      <c r="C466" s="16"/>
    </row>
    <row r="467" spans="3:3" hidden="1">
      <c r="C467" s="16"/>
    </row>
    <row r="468" spans="3:3" hidden="1">
      <c r="C468" s="16"/>
    </row>
    <row r="469" spans="3:3" hidden="1">
      <c r="C469" s="16"/>
    </row>
    <row r="470" spans="3:3" hidden="1">
      <c r="C470" s="16"/>
    </row>
    <row r="471" spans="3:3" hidden="1">
      <c r="C471" s="16"/>
    </row>
    <row r="472" spans="3:3" hidden="1">
      <c r="C472" s="16"/>
    </row>
    <row r="473" spans="3:3" hidden="1">
      <c r="C473" s="16"/>
    </row>
    <row r="474" spans="3:3" hidden="1">
      <c r="C474" s="16"/>
    </row>
    <row r="475" spans="3:3" hidden="1">
      <c r="C475" s="16"/>
    </row>
    <row r="476" spans="3:3" hidden="1">
      <c r="C476" s="16"/>
    </row>
    <row r="477" spans="3:3" hidden="1">
      <c r="C477" s="16"/>
    </row>
    <row r="478" spans="3:3" hidden="1">
      <c r="C478" s="16"/>
    </row>
    <row r="479" spans="3:3" hidden="1">
      <c r="C479" s="16"/>
    </row>
    <row r="480" spans="3:3" hidden="1">
      <c r="C480" s="16"/>
    </row>
    <row r="481" spans="3:3" hidden="1">
      <c r="C481" s="16"/>
    </row>
    <row r="482" spans="3:3" hidden="1">
      <c r="C482" s="16"/>
    </row>
    <row r="483" spans="3:3" hidden="1">
      <c r="C483" s="16"/>
    </row>
    <row r="484" spans="3:3" hidden="1">
      <c r="C484" s="16"/>
    </row>
    <row r="485" spans="3:3" hidden="1">
      <c r="C485" s="16"/>
    </row>
    <row r="486" spans="3:3" hidden="1">
      <c r="C486" s="16"/>
    </row>
    <row r="487" spans="3:3" hidden="1">
      <c r="C487" s="16"/>
    </row>
    <row r="488" spans="3:3" hidden="1">
      <c r="C488" s="16"/>
    </row>
    <row r="489" spans="3:3" hidden="1">
      <c r="C489" s="16"/>
    </row>
    <row r="490" spans="3:3" hidden="1">
      <c r="C490" s="16"/>
    </row>
    <row r="491" spans="3:3" hidden="1">
      <c r="C491" s="16"/>
    </row>
    <row r="492" spans="3:3" hidden="1">
      <c r="C492" s="16"/>
    </row>
    <row r="493" spans="3:3" hidden="1">
      <c r="C493" s="16"/>
    </row>
    <row r="494" spans="3:3" hidden="1">
      <c r="C494" s="16"/>
    </row>
    <row r="495" spans="3:3" hidden="1">
      <c r="C495" s="16"/>
    </row>
    <row r="496" spans="3:3" hidden="1">
      <c r="C496" s="16"/>
    </row>
    <row r="497" spans="3:3" hidden="1">
      <c r="C497" s="16"/>
    </row>
    <row r="498" spans="3:3" hidden="1">
      <c r="C498" s="16"/>
    </row>
    <row r="499" spans="3:3" hidden="1">
      <c r="C499" s="16"/>
    </row>
    <row r="500" spans="3:3" hidden="1">
      <c r="C500" s="16"/>
    </row>
    <row r="501" spans="3:3" hidden="1">
      <c r="C501" s="16"/>
    </row>
    <row r="502" spans="3:3" hidden="1">
      <c r="C502" s="16"/>
    </row>
    <row r="503" spans="3:3" hidden="1">
      <c r="C503" s="16"/>
    </row>
    <row r="504" spans="3:3" hidden="1">
      <c r="C504" s="16"/>
    </row>
    <row r="505" spans="3:3" hidden="1">
      <c r="C505" s="16"/>
    </row>
    <row r="506" spans="3:3" hidden="1">
      <c r="C506" s="16"/>
    </row>
    <row r="507" spans="3:3" hidden="1">
      <c r="C507" s="16"/>
    </row>
    <row r="508" spans="3:3" hidden="1">
      <c r="C508" s="16"/>
    </row>
    <row r="509" spans="3:3" hidden="1">
      <c r="C509" s="16"/>
    </row>
    <row r="510" spans="3:3" hidden="1">
      <c r="C510" s="16"/>
    </row>
    <row r="511" spans="3:3" hidden="1">
      <c r="C511" s="16"/>
    </row>
    <row r="512" spans="3:3" hidden="1">
      <c r="C512" s="16"/>
    </row>
    <row r="513" spans="3:3" hidden="1">
      <c r="C513" s="16"/>
    </row>
    <row r="514" spans="3:3" hidden="1">
      <c r="C514" s="16"/>
    </row>
    <row r="515" spans="3:3" hidden="1">
      <c r="C515" s="16"/>
    </row>
    <row r="516" spans="3:3" hidden="1">
      <c r="C516" s="16"/>
    </row>
    <row r="517" spans="3:3" hidden="1">
      <c r="C517" s="16"/>
    </row>
    <row r="518" spans="3:3" hidden="1">
      <c r="C518" s="16"/>
    </row>
    <row r="519" spans="3:3" hidden="1">
      <c r="C519" s="16"/>
    </row>
    <row r="520" spans="3:3" hidden="1">
      <c r="C520" s="16"/>
    </row>
    <row r="521" spans="3:3" hidden="1">
      <c r="C521" s="16"/>
    </row>
    <row r="522" spans="3:3" hidden="1">
      <c r="C522" s="16"/>
    </row>
    <row r="523" spans="3:3" hidden="1">
      <c r="C523" s="16"/>
    </row>
    <row r="524" spans="3:3" hidden="1">
      <c r="C524" s="16"/>
    </row>
    <row r="525" spans="3:3" hidden="1">
      <c r="C525" s="16"/>
    </row>
    <row r="526" spans="3:3" hidden="1">
      <c r="C526" s="16"/>
    </row>
    <row r="527" spans="3:3" hidden="1">
      <c r="C527" s="16"/>
    </row>
    <row r="528" spans="3:3" hidden="1">
      <c r="C528" s="16"/>
    </row>
    <row r="529" spans="3:3" hidden="1">
      <c r="C529" s="16"/>
    </row>
    <row r="530" spans="3:3" hidden="1">
      <c r="C530" s="16"/>
    </row>
    <row r="531" spans="3:3" hidden="1">
      <c r="C531" s="16"/>
    </row>
    <row r="532" spans="3:3" hidden="1">
      <c r="C532" s="16"/>
    </row>
    <row r="533" spans="3:3" hidden="1">
      <c r="C533" s="16"/>
    </row>
    <row r="534" spans="3:3" hidden="1">
      <c r="C534" s="16"/>
    </row>
    <row r="535" spans="3:3" hidden="1">
      <c r="C535" s="16"/>
    </row>
    <row r="536" spans="3:3" hidden="1">
      <c r="C536" s="16"/>
    </row>
    <row r="537" spans="3:3" hidden="1">
      <c r="C537" s="16"/>
    </row>
    <row r="538" spans="3:3" hidden="1">
      <c r="C538" s="16"/>
    </row>
    <row r="539" spans="3:3" hidden="1">
      <c r="C539" s="16"/>
    </row>
    <row r="540" spans="3:3" hidden="1">
      <c r="C540" s="16"/>
    </row>
    <row r="541" spans="3:3" hidden="1">
      <c r="C541" s="16"/>
    </row>
    <row r="542" spans="3:3" hidden="1">
      <c r="C542" s="16"/>
    </row>
    <row r="543" spans="3:3" hidden="1">
      <c r="C543" s="16"/>
    </row>
    <row r="544" spans="3:3" hidden="1">
      <c r="C544" s="16"/>
    </row>
    <row r="545" spans="3:3" hidden="1">
      <c r="C545" s="16"/>
    </row>
    <row r="546" spans="3:3" hidden="1">
      <c r="C546" s="16"/>
    </row>
    <row r="547" spans="3:3" hidden="1">
      <c r="C547" s="16"/>
    </row>
    <row r="548" spans="3:3" hidden="1">
      <c r="C548" s="16"/>
    </row>
    <row r="549" spans="3:3" hidden="1">
      <c r="C549" s="16"/>
    </row>
    <row r="550" spans="3:3" hidden="1">
      <c r="C550" s="16"/>
    </row>
    <row r="551" spans="3:3" hidden="1">
      <c r="C551" s="16"/>
    </row>
    <row r="552" spans="3:3" hidden="1">
      <c r="C552" s="16"/>
    </row>
    <row r="553" spans="3:3" hidden="1">
      <c r="C553" s="16"/>
    </row>
    <row r="554" spans="3:3" hidden="1">
      <c r="C554" s="16"/>
    </row>
    <row r="555" spans="3:3" hidden="1">
      <c r="C555" s="16"/>
    </row>
    <row r="556" spans="3:3" hidden="1">
      <c r="C556" s="16"/>
    </row>
    <row r="557" spans="3:3" hidden="1">
      <c r="C557" s="16"/>
    </row>
    <row r="558" spans="3:3" hidden="1">
      <c r="C558" s="16"/>
    </row>
    <row r="559" spans="3:3" hidden="1">
      <c r="C559" s="16"/>
    </row>
    <row r="560" spans="3:3" hidden="1">
      <c r="C560" s="16"/>
    </row>
    <row r="561" spans="3:3" hidden="1">
      <c r="C561" s="16"/>
    </row>
    <row r="562" spans="3:3" hidden="1">
      <c r="C562" s="16"/>
    </row>
    <row r="563" spans="3:3" hidden="1">
      <c r="C563" s="16"/>
    </row>
    <row r="564" spans="3:3" hidden="1">
      <c r="C564" s="16"/>
    </row>
    <row r="565" spans="3:3" hidden="1">
      <c r="C565" s="16"/>
    </row>
    <row r="566" spans="3:3" hidden="1">
      <c r="C566" s="16"/>
    </row>
    <row r="567" spans="3:3" hidden="1">
      <c r="C567" s="16"/>
    </row>
    <row r="568" spans="3:3" hidden="1">
      <c r="C568" s="16"/>
    </row>
    <row r="569" spans="3:3" hidden="1">
      <c r="C569" s="16"/>
    </row>
    <row r="570" spans="3:3" hidden="1">
      <c r="C570" s="16"/>
    </row>
    <row r="571" spans="3:3" hidden="1">
      <c r="C571" s="16"/>
    </row>
    <row r="572" spans="3:3" hidden="1">
      <c r="C572" s="16"/>
    </row>
    <row r="573" spans="3:3" hidden="1">
      <c r="C573" s="16"/>
    </row>
    <row r="574" spans="3:3" hidden="1">
      <c r="C574" s="16"/>
    </row>
    <row r="575" spans="3:3" hidden="1">
      <c r="C575" s="16"/>
    </row>
    <row r="576" spans="3:3" hidden="1">
      <c r="C576" s="16"/>
    </row>
    <row r="577" spans="3:3" hidden="1">
      <c r="C577" s="16"/>
    </row>
    <row r="578" spans="3:3" hidden="1">
      <c r="C578" s="16"/>
    </row>
    <row r="579" spans="3:3" hidden="1">
      <c r="C579" s="16"/>
    </row>
    <row r="580" spans="3:3" hidden="1">
      <c r="C580" s="16"/>
    </row>
    <row r="581" spans="3:3" hidden="1">
      <c r="C581" s="16"/>
    </row>
    <row r="582" spans="3:3" hidden="1">
      <c r="C582" s="16"/>
    </row>
    <row r="583" spans="3:3" hidden="1">
      <c r="C583" s="16"/>
    </row>
    <row r="584" spans="3:3" hidden="1">
      <c r="C584" s="16"/>
    </row>
    <row r="585" spans="3:3" hidden="1">
      <c r="C585" s="16"/>
    </row>
    <row r="586" spans="3:3" hidden="1">
      <c r="C586" s="16"/>
    </row>
    <row r="587" spans="3:3" hidden="1">
      <c r="C587" s="16"/>
    </row>
    <row r="588" spans="3:3" hidden="1">
      <c r="C588" s="16"/>
    </row>
    <row r="589" spans="3:3" hidden="1">
      <c r="C589" s="16"/>
    </row>
    <row r="590" spans="3:3" hidden="1">
      <c r="C590" s="16"/>
    </row>
    <row r="591" spans="3:3" hidden="1">
      <c r="C591" s="16"/>
    </row>
    <row r="592" spans="3:3" hidden="1">
      <c r="C592" s="16"/>
    </row>
    <row r="593" spans="3:3" hidden="1">
      <c r="C593" s="16"/>
    </row>
    <row r="594" spans="3:3" hidden="1">
      <c r="C594" s="16"/>
    </row>
    <row r="595" spans="3:3" hidden="1">
      <c r="C595" s="16"/>
    </row>
    <row r="596" spans="3:3" hidden="1">
      <c r="C596" s="16"/>
    </row>
    <row r="597" spans="3:3" hidden="1">
      <c r="C597" s="16"/>
    </row>
    <row r="598" spans="3:3" hidden="1">
      <c r="C598" s="16"/>
    </row>
    <row r="599" spans="3:3" hidden="1">
      <c r="C599" s="16"/>
    </row>
    <row r="600" spans="3:3" hidden="1">
      <c r="C600" s="16"/>
    </row>
    <row r="601" spans="3:3" hidden="1">
      <c r="C601" s="16"/>
    </row>
    <row r="602" spans="3:3" hidden="1">
      <c r="C602" s="16"/>
    </row>
    <row r="603" spans="3:3" hidden="1">
      <c r="C603" s="16"/>
    </row>
    <row r="604" spans="3:3" hidden="1">
      <c r="C604" s="16"/>
    </row>
    <row r="605" spans="3:3" hidden="1">
      <c r="C605" s="16"/>
    </row>
    <row r="606" spans="3:3" hidden="1">
      <c r="C606" s="16"/>
    </row>
    <row r="607" spans="3:3" hidden="1">
      <c r="C607" s="16"/>
    </row>
    <row r="608" spans="3:3" hidden="1">
      <c r="C608" s="16"/>
    </row>
    <row r="609" spans="3:3" hidden="1">
      <c r="C609" s="16"/>
    </row>
    <row r="610" spans="3:3" hidden="1">
      <c r="C610" s="16"/>
    </row>
    <row r="611" spans="3:3" hidden="1">
      <c r="C611" s="16"/>
    </row>
    <row r="612" spans="3:3" hidden="1">
      <c r="C612" s="16"/>
    </row>
    <row r="613" spans="3:3" hidden="1">
      <c r="C613" s="16"/>
    </row>
    <row r="614" spans="3:3" hidden="1">
      <c r="C614" s="16"/>
    </row>
    <row r="615" spans="3:3" hidden="1">
      <c r="C615" s="16"/>
    </row>
    <row r="616" spans="3:3" hidden="1">
      <c r="C616" s="16"/>
    </row>
    <row r="617" spans="3:3" hidden="1">
      <c r="C617" s="16"/>
    </row>
    <row r="618" spans="3:3" hidden="1">
      <c r="C618" s="16"/>
    </row>
    <row r="619" spans="3:3" hidden="1">
      <c r="C619" s="16"/>
    </row>
    <row r="620" spans="3:3" hidden="1">
      <c r="C620" s="16"/>
    </row>
    <row r="621" spans="3:3" hidden="1">
      <c r="C621" s="16"/>
    </row>
    <row r="622" spans="3:3" hidden="1">
      <c r="C622" s="16"/>
    </row>
    <row r="623" spans="3:3" hidden="1">
      <c r="C623" s="16"/>
    </row>
    <row r="624" spans="3:3" hidden="1">
      <c r="C624" s="16"/>
    </row>
    <row r="625" spans="3:3" hidden="1">
      <c r="C625" s="16"/>
    </row>
    <row r="626" spans="3:3" hidden="1">
      <c r="C626" s="16"/>
    </row>
    <row r="627" spans="3:3" hidden="1">
      <c r="C627" s="16"/>
    </row>
    <row r="628" spans="3:3" hidden="1">
      <c r="C628" s="16"/>
    </row>
    <row r="629" spans="3:3" hidden="1">
      <c r="C629" s="16"/>
    </row>
    <row r="630" spans="3:3" hidden="1">
      <c r="C630" s="16"/>
    </row>
    <row r="631" spans="3:3" hidden="1">
      <c r="C631" s="16"/>
    </row>
    <row r="632" spans="3:3" hidden="1">
      <c r="C632" s="16"/>
    </row>
    <row r="633" spans="3:3" hidden="1">
      <c r="C633" s="16"/>
    </row>
    <row r="634" spans="3:3" hidden="1">
      <c r="C634" s="16"/>
    </row>
    <row r="635" spans="3:3" hidden="1">
      <c r="C635" s="16"/>
    </row>
    <row r="636" spans="3:3" hidden="1">
      <c r="C636" s="16"/>
    </row>
    <row r="637" spans="3:3" hidden="1">
      <c r="C637" s="16"/>
    </row>
    <row r="638" spans="3:3" hidden="1">
      <c r="C638" s="16"/>
    </row>
    <row r="639" spans="3:3" hidden="1">
      <c r="C639" s="16"/>
    </row>
    <row r="640" spans="3:3" hidden="1">
      <c r="C640" s="16"/>
    </row>
    <row r="641" spans="3:3" hidden="1">
      <c r="C641" s="16"/>
    </row>
    <row r="642" spans="3:3" hidden="1">
      <c r="C642" s="16"/>
    </row>
    <row r="643" spans="3:3" hidden="1">
      <c r="C643" s="16"/>
    </row>
    <row r="644" spans="3:3" hidden="1">
      <c r="C644" s="16"/>
    </row>
    <row r="645" spans="3:3" hidden="1">
      <c r="C645" s="16"/>
    </row>
    <row r="646" spans="3:3" hidden="1">
      <c r="C646" s="16"/>
    </row>
    <row r="647" spans="3:3" hidden="1">
      <c r="C647" s="16"/>
    </row>
    <row r="648" spans="3:3" hidden="1">
      <c r="C648" s="16"/>
    </row>
    <row r="649" spans="3:3" hidden="1">
      <c r="C649" s="16"/>
    </row>
    <row r="650" spans="3:3" hidden="1">
      <c r="C650" s="16"/>
    </row>
    <row r="651" spans="3:3" hidden="1">
      <c r="C651" s="16"/>
    </row>
    <row r="652" spans="3:3" hidden="1">
      <c r="C652" s="16"/>
    </row>
    <row r="653" spans="3:3" hidden="1">
      <c r="C653" s="16"/>
    </row>
    <row r="654" spans="3:3" hidden="1">
      <c r="C654" s="16"/>
    </row>
    <row r="655" spans="3:3" hidden="1">
      <c r="C655" s="16"/>
    </row>
    <row r="656" spans="3:3" hidden="1">
      <c r="C656" s="16"/>
    </row>
    <row r="657" spans="3:3" hidden="1">
      <c r="C657" s="16"/>
    </row>
    <row r="658" spans="3:3" hidden="1">
      <c r="C658" s="16"/>
    </row>
    <row r="659" spans="3:3" hidden="1">
      <c r="C659" s="16"/>
    </row>
    <row r="660" spans="3:3" hidden="1">
      <c r="C660" s="16"/>
    </row>
    <row r="661" spans="3:3" hidden="1">
      <c r="C661" s="16"/>
    </row>
    <row r="662" spans="3:3" hidden="1">
      <c r="C662" s="16"/>
    </row>
    <row r="663" spans="3:3" hidden="1">
      <c r="C663" s="16"/>
    </row>
    <row r="664" spans="3:3" hidden="1">
      <c r="C664" s="16"/>
    </row>
    <row r="665" spans="3:3" hidden="1">
      <c r="C665" s="16"/>
    </row>
    <row r="666" spans="3:3" hidden="1">
      <c r="C666" s="16"/>
    </row>
    <row r="667" spans="3:3" hidden="1">
      <c r="C667" s="16"/>
    </row>
    <row r="668" spans="3:3" hidden="1">
      <c r="C668" s="16"/>
    </row>
    <row r="669" spans="3:3" hidden="1">
      <c r="C669" s="16"/>
    </row>
    <row r="670" spans="3:3" hidden="1">
      <c r="C670" s="16"/>
    </row>
    <row r="671" spans="3:3" hidden="1">
      <c r="C671" s="16"/>
    </row>
    <row r="672" spans="3:3" hidden="1">
      <c r="C672" s="16"/>
    </row>
    <row r="673" spans="3:3" hidden="1">
      <c r="C673" s="16"/>
    </row>
    <row r="674" spans="3:3" hidden="1">
      <c r="C674" s="16"/>
    </row>
    <row r="675" spans="3:3" hidden="1">
      <c r="C675" s="16"/>
    </row>
    <row r="676" spans="3:3" hidden="1">
      <c r="C676" s="16"/>
    </row>
    <row r="677" spans="3:3" hidden="1">
      <c r="C677" s="16"/>
    </row>
    <row r="678" spans="3:3" hidden="1">
      <c r="C678" s="16"/>
    </row>
    <row r="679" spans="3:3" hidden="1">
      <c r="C679" s="16"/>
    </row>
    <row r="680" spans="3:3" hidden="1">
      <c r="C680" s="16"/>
    </row>
    <row r="681" spans="3:3" hidden="1">
      <c r="C681" s="16"/>
    </row>
    <row r="682" spans="3:3" hidden="1">
      <c r="C682" s="16"/>
    </row>
    <row r="683" spans="3:3" hidden="1">
      <c r="C683" s="16"/>
    </row>
    <row r="684" spans="3:3" hidden="1">
      <c r="C684" s="16"/>
    </row>
    <row r="685" spans="3:3" hidden="1">
      <c r="C685" s="16"/>
    </row>
    <row r="686" spans="3:3" hidden="1">
      <c r="C686" s="16"/>
    </row>
    <row r="687" spans="3:3" hidden="1">
      <c r="C687" s="16"/>
    </row>
    <row r="688" spans="3:3" hidden="1">
      <c r="C688" s="16"/>
    </row>
    <row r="689" spans="3:3" hidden="1">
      <c r="C689" s="16"/>
    </row>
    <row r="690" spans="3:3" hidden="1">
      <c r="C690" s="16"/>
    </row>
    <row r="691" spans="3:3" hidden="1">
      <c r="C691" s="16"/>
    </row>
    <row r="692" spans="3:3" hidden="1">
      <c r="C692" s="16"/>
    </row>
    <row r="693" spans="3:3" hidden="1">
      <c r="C693" s="16"/>
    </row>
    <row r="694" spans="3:3" hidden="1">
      <c r="C694" s="16"/>
    </row>
    <row r="695" spans="3:3" hidden="1">
      <c r="C695" s="16"/>
    </row>
    <row r="696" spans="3:3" hidden="1">
      <c r="C696" s="16"/>
    </row>
    <row r="697" spans="3:3" hidden="1">
      <c r="C697" s="16"/>
    </row>
    <row r="698" spans="3:3" hidden="1">
      <c r="C698" s="16"/>
    </row>
    <row r="699" spans="3:3" hidden="1">
      <c r="C699" s="16"/>
    </row>
    <row r="700" spans="3:3" hidden="1">
      <c r="C700" s="16"/>
    </row>
    <row r="701" spans="3:3" hidden="1">
      <c r="C701" s="16"/>
    </row>
    <row r="702" spans="3:3" hidden="1">
      <c r="C702" s="16"/>
    </row>
    <row r="703" spans="3:3" hidden="1">
      <c r="C703" s="16"/>
    </row>
    <row r="704" spans="3:3" hidden="1">
      <c r="C704" s="16"/>
    </row>
    <row r="705" spans="3:3" hidden="1">
      <c r="C705" s="16"/>
    </row>
    <row r="706" spans="3:3" hidden="1">
      <c r="C706" s="16"/>
    </row>
    <row r="707" spans="3:3" hidden="1">
      <c r="C707" s="16"/>
    </row>
    <row r="708" spans="3:3" hidden="1">
      <c r="C708" s="16"/>
    </row>
    <row r="709" spans="3:3" hidden="1">
      <c r="C709" s="16"/>
    </row>
    <row r="710" spans="3:3" hidden="1">
      <c r="C710" s="16"/>
    </row>
    <row r="711" spans="3:3" hidden="1">
      <c r="C711" s="16"/>
    </row>
    <row r="712" spans="3:3" hidden="1">
      <c r="C712" s="16"/>
    </row>
    <row r="713" spans="3:3" hidden="1">
      <c r="C713" s="16"/>
    </row>
    <row r="714" spans="3:3" hidden="1">
      <c r="C714" s="16"/>
    </row>
    <row r="715" spans="3:3" hidden="1">
      <c r="C715" s="16"/>
    </row>
    <row r="716" spans="3:3" hidden="1">
      <c r="C716" s="16"/>
    </row>
    <row r="717" spans="3:3" hidden="1">
      <c r="C717" s="16"/>
    </row>
    <row r="718" spans="3:3" hidden="1">
      <c r="C718" s="16"/>
    </row>
    <row r="719" spans="3:3" hidden="1">
      <c r="C719" s="16"/>
    </row>
    <row r="720" spans="3:3" hidden="1">
      <c r="C720" s="16"/>
    </row>
    <row r="721" spans="3:3" hidden="1">
      <c r="C721" s="16"/>
    </row>
    <row r="722" spans="3:3" hidden="1">
      <c r="C722" s="16"/>
    </row>
    <row r="723" spans="3:3" hidden="1">
      <c r="C723" s="16"/>
    </row>
    <row r="724" spans="3:3" hidden="1">
      <c r="C724" s="16"/>
    </row>
    <row r="725" spans="3:3" hidden="1">
      <c r="C725" s="16"/>
    </row>
    <row r="726" spans="3:3" hidden="1">
      <c r="C726" s="16"/>
    </row>
    <row r="727" spans="3:3" hidden="1">
      <c r="C727" s="16"/>
    </row>
    <row r="728" spans="3:3" hidden="1">
      <c r="C728" s="16"/>
    </row>
    <row r="729" spans="3:3" hidden="1">
      <c r="C729" s="16"/>
    </row>
    <row r="730" spans="3:3" hidden="1">
      <c r="C730" s="16"/>
    </row>
    <row r="731" spans="3:3" hidden="1">
      <c r="C731" s="16"/>
    </row>
    <row r="732" spans="3:3" hidden="1">
      <c r="C732" s="16"/>
    </row>
    <row r="733" spans="3:3" hidden="1">
      <c r="C733" s="16"/>
    </row>
    <row r="734" spans="3:3" hidden="1">
      <c r="C734" s="16"/>
    </row>
    <row r="735" spans="3:3" hidden="1">
      <c r="C735" s="16"/>
    </row>
    <row r="736" spans="3:3" hidden="1">
      <c r="C736" s="16"/>
    </row>
    <row r="737" spans="3:3" hidden="1">
      <c r="C737" s="16"/>
    </row>
    <row r="738" spans="3:3" hidden="1">
      <c r="C738" s="16"/>
    </row>
    <row r="739" spans="3:3" hidden="1">
      <c r="C739" s="16"/>
    </row>
    <row r="740" spans="3:3" hidden="1">
      <c r="C740" s="16"/>
    </row>
    <row r="741" spans="3:3" hidden="1">
      <c r="C741" s="16"/>
    </row>
    <row r="742" spans="3:3" hidden="1">
      <c r="C742" s="16"/>
    </row>
    <row r="743" spans="3:3" hidden="1">
      <c r="C743" s="16"/>
    </row>
    <row r="744" spans="3:3" hidden="1">
      <c r="C744" s="16"/>
    </row>
    <row r="745" spans="3:3" hidden="1">
      <c r="C745" s="16"/>
    </row>
    <row r="746" spans="3:3" hidden="1">
      <c r="C746" s="16"/>
    </row>
    <row r="747" spans="3:3" hidden="1">
      <c r="C747" s="16"/>
    </row>
    <row r="748" spans="3:3" hidden="1">
      <c r="C748" s="16"/>
    </row>
    <row r="749" spans="3:3" hidden="1">
      <c r="C749" s="16"/>
    </row>
    <row r="750" spans="3:3" hidden="1">
      <c r="C750" s="16"/>
    </row>
    <row r="751" spans="3:3" hidden="1">
      <c r="C751" s="16"/>
    </row>
    <row r="752" spans="3:3" hidden="1">
      <c r="C752" s="16"/>
    </row>
    <row r="753" spans="3:3" hidden="1">
      <c r="C753" s="16"/>
    </row>
    <row r="754" spans="3:3" hidden="1">
      <c r="C754" s="16"/>
    </row>
    <row r="755" spans="3:3" hidden="1">
      <c r="C755" s="16"/>
    </row>
    <row r="756" spans="3:3" hidden="1">
      <c r="C756" s="16"/>
    </row>
    <row r="757" spans="3:3" hidden="1">
      <c r="C757" s="16"/>
    </row>
    <row r="758" spans="3:3" hidden="1">
      <c r="C758" s="16"/>
    </row>
    <row r="759" spans="3:3" hidden="1">
      <c r="C759" s="16"/>
    </row>
    <row r="760" spans="3:3" hidden="1">
      <c r="C760" s="16"/>
    </row>
    <row r="761" spans="3:3" hidden="1">
      <c r="C761" s="16"/>
    </row>
    <row r="762" spans="3:3" hidden="1">
      <c r="C762" s="16"/>
    </row>
    <row r="763" spans="3:3" hidden="1">
      <c r="C763" s="16"/>
    </row>
    <row r="764" spans="3:3" hidden="1">
      <c r="C764" s="16"/>
    </row>
    <row r="765" spans="3:3" hidden="1">
      <c r="C765" s="16"/>
    </row>
    <row r="766" spans="3:3" hidden="1">
      <c r="C766" s="16"/>
    </row>
    <row r="767" spans="3:3" hidden="1">
      <c r="C767" s="16"/>
    </row>
    <row r="768" spans="3:3" hidden="1">
      <c r="C768" s="16"/>
    </row>
    <row r="769" spans="3:3" hidden="1">
      <c r="C769" s="16"/>
    </row>
    <row r="770" spans="3:3" hidden="1">
      <c r="C770" s="16"/>
    </row>
    <row r="771" spans="3:3" hidden="1">
      <c r="C771" s="16"/>
    </row>
    <row r="772" spans="3:3" hidden="1">
      <c r="C772" s="16"/>
    </row>
    <row r="773" spans="3:3" hidden="1">
      <c r="C773" s="16"/>
    </row>
    <row r="774" spans="3:3" hidden="1">
      <c r="C774" s="16"/>
    </row>
    <row r="775" spans="3:3" hidden="1">
      <c r="C775" s="16"/>
    </row>
    <row r="776" spans="3:3" hidden="1">
      <c r="C776" s="16"/>
    </row>
    <row r="777" spans="3:3" hidden="1">
      <c r="C777" s="16"/>
    </row>
    <row r="778" spans="3:3" hidden="1">
      <c r="C778" s="16"/>
    </row>
    <row r="779" spans="3:3" hidden="1">
      <c r="C779" s="16"/>
    </row>
    <row r="780" spans="3:3" hidden="1">
      <c r="C780" s="16"/>
    </row>
    <row r="781" spans="3:3" hidden="1">
      <c r="C781" s="16"/>
    </row>
    <row r="782" spans="3:3" hidden="1">
      <c r="C782" s="16"/>
    </row>
    <row r="783" spans="3:3" hidden="1">
      <c r="C783" s="16"/>
    </row>
    <row r="784" spans="3:3" hidden="1">
      <c r="C784" s="16"/>
    </row>
    <row r="785" spans="3:3" hidden="1">
      <c r="C785" s="16"/>
    </row>
    <row r="786" spans="3:3" hidden="1">
      <c r="C786" s="16"/>
    </row>
    <row r="787" spans="3:3" hidden="1">
      <c r="C787" s="16"/>
    </row>
    <row r="788" spans="3:3" hidden="1">
      <c r="C788" s="16"/>
    </row>
    <row r="789" spans="3:3" hidden="1">
      <c r="C789" s="16"/>
    </row>
    <row r="790" spans="3:3" hidden="1">
      <c r="C790" s="16"/>
    </row>
    <row r="791" spans="3:3" hidden="1">
      <c r="C791" s="16"/>
    </row>
    <row r="792" spans="3:3" hidden="1">
      <c r="C792" s="16"/>
    </row>
    <row r="793" spans="3:3" hidden="1">
      <c r="C793" s="16"/>
    </row>
    <row r="794" spans="3:3" hidden="1">
      <c r="C794" s="16"/>
    </row>
    <row r="795" spans="3:3" hidden="1">
      <c r="C795" s="16"/>
    </row>
    <row r="796" spans="3:3" hidden="1">
      <c r="C796" s="16"/>
    </row>
    <row r="797" spans="3:3" hidden="1">
      <c r="C797" s="16"/>
    </row>
    <row r="798" spans="3:3" hidden="1">
      <c r="C798" s="16"/>
    </row>
    <row r="799" spans="3:3" hidden="1">
      <c r="C799" s="16"/>
    </row>
    <row r="800" spans="3:3" hidden="1">
      <c r="C800" s="16"/>
    </row>
    <row r="801" spans="3:3" hidden="1">
      <c r="C801" s="16"/>
    </row>
    <row r="802" spans="3:3" hidden="1">
      <c r="C802" s="16"/>
    </row>
    <row r="803" spans="3:3" hidden="1">
      <c r="C803" s="16"/>
    </row>
    <row r="804" spans="3:3" hidden="1">
      <c r="C804" s="16"/>
    </row>
    <row r="805" spans="3:3" hidden="1">
      <c r="C805" s="16"/>
    </row>
    <row r="806" spans="3:3" hidden="1">
      <c r="C806" s="16"/>
    </row>
    <row r="807" spans="3:3" hidden="1">
      <c r="C807" s="16"/>
    </row>
    <row r="808" spans="3:3" hidden="1">
      <c r="C808" s="16"/>
    </row>
    <row r="809" spans="3:3" hidden="1">
      <c r="C809" s="16"/>
    </row>
    <row r="810" spans="3:3" hidden="1">
      <c r="C810" s="16"/>
    </row>
    <row r="811" spans="3:3" hidden="1">
      <c r="C811" s="16"/>
    </row>
    <row r="812" spans="3:3" hidden="1">
      <c r="C812" s="16"/>
    </row>
    <row r="813" spans="3:3" hidden="1">
      <c r="C813" s="16"/>
    </row>
    <row r="814" spans="3:3" hidden="1">
      <c r="C814" s="16"/>
    </row>
    <row r="815" spans="3:3" hidden="1">
      <c r="C815" s="16"/>
    </row>
    <row r="816" spans="3:3" hidden="1">
      <c r="C816" s="16"/>
    </row>
    <row r="817" spans="3:3" hidden="1">
      <c r="C817" s="16"/>
    </row>
    <row r="818" spans="3:3" hidden="1">
      <c r="C818" s="16"/>
    </row>
    <row r="819" spans="3:3" hidden="1">
      <c r="C819" s="16"/>
    </row>
    <row r="820" spans="3:3" hidden="1">
      <c r="C820" s="16"/>
    </row>
    <row r="821" spans="3:3" hidden="1">
      <c r="C821" s="16"/>
    </row>
    <row r="822" spans="3:3" hidden="1">
      <c r="C822" s="16"/>
    </row>
    <row r="823" spans="3:3" hidden="1">
      <c r="C823" s="16"/>
    </row>
    <row r="824" spans="3:3" hidden="1">
      <c r="C824" s="16"/>
    </row>
    <row r="825" spans="3:3" hidden="1">
      <c r="C825" s="16"/>
    </row>
    <row r="826" spans="3:3" hidden="1">
      <c r="C826" s="16"/>
    </row>
    <row r="827" spans="3:3" hidden="1">
      <c r="C827" s="16"/>
    </row>
    <row r="828" spans="3:3" hidden="1">
      <c r="C828" s="16"/>
    </row>
    <row r="829" spans="3:3" hidden="1">
      <c r="C829" s="16"/>
    </row>
    <row r="830" spans="3:3" hidden="1">
      <c r="C830" s="16"/>
    </row>
    <row r="831" spans="3:3" hidden="1">
      <c r="C831" s="16"/>
    </row>
    <row r="832" spans="3:3" hidden="1">
      <c r="C832" s="16"/>
    </row>
    <row r="833" spans="3:3" hidden="1">
      <c r="C833" s="16"/>
    </row>
    <row r="834" spans="3:3" hidden="1">
      <c r="C834" s="16"/>
    </row>
    <row r="835" spans="3:3" hidden="1">
      <c r="C835" s="16"/>
    </row>
    <row r="836" spans="3:3" hidden="1">
      <c r="C836" s="16"/>
    </row>
    <row r="837" spans="3:3" hidden="1">
      <c r="C837" s="16"/>
    </row>
    <row r="838" spans="3:3" hidden="1">
      <c r="C838" s="16"/>
    </row>
    <row r="839" spans="3:3" hidden="1">
      <c r="C839" s="16"/>
    </row>
    <row r="840" spans="3:3" hidden="1">
      <c r="C840" s="16"/>
    </row>
    <row r="841" spans="3:3" hidden="1">
      <c r="C841" s="16"/>
    </row>
    <row r="842" spans="3:3" hidden="1">
      <c r="C842" s="16"/>
    </row>
    <row r="843" spans="3:3" hidden="1">
      <c r="C843" s="16"/>
    </row>
    <row r="844" spans="3:3" hidden="1">
      <c r="C844" s="16"/>
    </row>
    <row r="845" spans="3:3" hidden="1">
      <c r="C845" s="16"/>
    </row>
    <row r="846" spans="3:3" hidden="1">
      <c r="C846" s="16"/>
    </row>
    <row r="847" spans="3:3" hidden="1">
      <c r="C847" s="16"/>
    </row>
    <row r="848" spans="3:3" hidden="1">
      <c r="C848" s="16"/>
    </row>
    <row r="849" spans="3:3" hidden="1">
      <c r="C849" s="16"/>
    </row>
    <row r="850" spans="3:3" hidden="1">
      <c r="C850" s="16"/>
    </row>
    <row r="851" spans="3:3" hidden="1">
      <c r="C851" s="16"/>
    </row>
    <row r="852" spans="3:3" hidden="1">
      <c r="C852" s="16"/>
    </row>
    <row r="853" spans="3:3" hidden="1">
      <c r="C853" s="16"/>
    </row>
    <row r="854" spans="3:3" hidden="1">
      <c r="C854" s="16"/>
    </row>
    <row r="855" spans="3:3" hidden="1">
      <c r="C855" s="16"/>
    </row>
    <row r="856" spans="3:3" hidden="1">
      <c r="C856" s="16"/>
    </row>
    <row r="857" spans="3:3" hidden="1">
      <c r="C857" s="16"/>
    </row>
    <row r="858" spans="3:3" hidden="1">
      <c r="C858" s="16"/>
    </row>
    <row r="859" spans="3:3" hidden="1">
      <c r="C859" s="16"/>
    </row>
    <row r="860" spans="3:3" hidden="1">
      <c r="C860" s="16"/>
    </row>
    <row r="861" spans="3:3" hidden="1">
      <c r="C861" s="16"/>
    </row>
    <row r="862" spans="3:3" hidden="1">
      <c r="C862" s="16"/>
    </row>
    <row r="863" spans="3:3" hidden="1">
      <c r="C863" s="16"/>
    </row>
    <row r="864" spans="3:3" hidden="1">
      <c r="C864" s="16"/>
    </row>
    <row r="865" spans="3:3" hidden="1">
      <c r="C865" s="16"/>
    </row>
    <row r="866" spans="3:3" hidden="1">
      <c r="C866" s="16"/>
    </row>
    <row r="867" spans="3:3" hidden="1">
      <c r="C867" s="16"/>
    </row>
    <row r="868" spans="3:3" hidden="1">
      <c r="C868" s="16"/>
    </row>
    <row r="869" spans="3:3" hidden="1">
      <c r="C869" s="16"/>
    </row>
    <row r="870" spans="3:3" hidden="1">
      <c r="C870" s="16"/>
    </row>
    <row r="871" spans="3:3" hidden="1">
      <c r="C871" s="16"/>
    </row>
    <row r="872" spans="3:3" hidden="1">
      <c r="C872" s="16"/>
    </row>
    <row r="873" spans="3:3" hidden="1">
      <c r="C873" s="16"/>
    </row>
    <row r="874" spans="3:3" hidden="1">
      <c r="C874" s="16"/>
    </row>
    <row r="875" spans="3:3" hidden="1">
      <c r="C875" s="16"/>
    </row>
    <row r="876" spans="3:3" hidden="1">
      <c r="C876" s="16"/>
    </row>
    <row r="877" spans="3:3" hidden="1">
      <c r="C877" s="16"/>
    </row>
    <row r="878" spans="3:3" hidden="1">
      <c r="C878" s="16"/>
    </row>
    <row r="879" spans="3:3" hidden="1">
      <c r="C879" s="16"/>
    </row>
    <row r="880" spans="3:3" hidden="1">
      <c r="C880" s="16"/>
    </row>
    <row r="881" spans="3:3" hidden="1">
      <c r="C881" s="16"/>
    </row>
    <row r="882" spans="3:3" hidden="1">
      <c r="C882" s="16"/>
    </row>
    <row r="883" spans="3:3" hidden="1">
      <c r="C883" s="16"/>
    </row>
    <row r="884" spans="3:3" hidden="1">
      <c r="C884" s="16"/>
    </row>
    <row r="885" spans="3:3" hidden="1">
      <c r="C885" s="16"/>
    </row>
    <row r="886" spans="3:3" hidden="1">
      <c r="C886" s="16"/>
    </row>
    <row r="887" spans="3:3" hidden="1">
      <c r="C887" s="16"/>
    </row>
    <row r="888" spans="3:3" hidden="1">
      <c r="C888" s="16"/>
    </row>
    <row r="889" spans="3:3" hidden="1">
      <c r="C889" s="16"/>
    </row>
    <row r="890" spans="3:3" hidden="1">
      <c r="C890" s="16"/>
    </row>
    <row r="891" spans="3:3" hidden="1">
      <c r="C891" s="16"/>
    </row>
    <row r="892" spans="3:3" hidden="1">
      <c r="C892" s="16"/>
    </row>
    <row r="893" spans="3:3" hidden="1">
      <c r="C893" s="16"/>
    </row>
    <row r="894" spans="3:3" hidden="1">
      <c r="C894" s="16"/>
    </row>
    <row r="895" spans="3:3" hidden="1">
      <c r="C895" s="16"/>
    </row>
    <row r="896" spans="3:3" hidden="1">
      <c r="C896" s="16"/>
    </row>
    <row r="897" spans="3:3" hidden="1">
      <c r="C897" s="16"/>
    </row>
    <row r="898" spans="3:3" hidden="1">
      <c r="C898" s="16"/>
    </row>
    <row r="899" spans="3:3" hidden="1">
      <c r="C899" s="16"/>
    </row>
    <row r="900" spans="3:3" hidden="1">
      <c r="C900" s="16"/>
    </row>
    <row r="901" spans="3:3" hidden="1">
      <c r="C901" s="16"/>
    </row>
    <row r="902" spans="3:3" hidden="1">
      <c r="C902" s="16"/>
    </row>
    <row r="903" spans="3:3" hidden="1">
      <c r="C903" s="16"/>
    </row>
    <row r="904" spans="3:3" hidden="1">
      <c r="C904" s="16"/>
    </row>
    <row r="905" spans="3:3" hidden="1">
      <c r="C905" s="16"/>
    </row>
    <row r="906" spans="3:3" hidden="1">
      <c r="C906" s="16"/>
    </row>
    <row r="907" spans="3:3" hidden="1">
      <c r="C907" s="16"/>
    </row>
    <row r="908" spans="3:3" hidden="1">
      <c r="C908" s="16"/>
    </row>
    <row r="909" spans="3:3" hidden="1">
      <c r="C909" s="16"/>
    </row>
    <row r="910" spans="3:3" hidden="1">
      <c r="C910" s="16"/>
    </row>
    <row r="911" spans="3:3" hidden="1">
      <c r="C911" s="16"/>
    </row>
    <row r="912" spans="3:3" hidden="1">
      <c r="C912" s="16"/>
    </row>
    <row r="913" spans="3:3" hidden="1">
      <c r="C913" s="16"/>
    </row>
    <row r="914" spans="3:3" hidden="1">
      <c r="C914" s="16"/>
    </row>
    <row r="915" spans="3:3" hidden="1">
      <c r="C915" s="16"/>
    </row>
    <row r="916" spans="3:3" hidden="1">
      <c r="C916" s="16"/>
    </row>
    <row r="917" spans="3:3" hidden="1">
      <c r="C917" s="16"/>
    </row>
    <row r="918" spans="3:3" hidden="1">
      <c r="C918" s="16"/>
    </row>
    <row r="919" spans="3:3" hidden="1">
      <c r="C919" s="16"/>
    </row>
    <row r="920" spans="3:3" hidden="1">
      <c r="C920" s="16"/>
    </row>
    <row r="921" spans="3:3" hidden="1">
      <c r="C921" s="16"/>
    </row>
    <row r="922" spans="3:3" hidden="1">
      <c r="C922" s="16"/>
    </row>
    <row r="923" spans="3:3" hidden="1">
      <c r="C923" s="16"/>
    </row>
    <row r="924" spans="3:3" hidden="1">
      <c r="C924" s="16"/>
    </row>
    <row r="925" spans="3:3" hidden="1">
      <c r="C925" s="16"/>
    </row>
    <row r="926" spans="3:3" hidden="1">
      <c r="C926" s="16"/>
    </row>
    <row r="927" spans="3:3" hidden="1">
      <c r="C927" s="16"/>
    </row>
    <row r="928" spans="3:3" hidden="1">
      <c r="C928" s="16"/>
    </row>
    <row r="929" spans="3:3" hidden="1">
      <c r="C929" s="16"/>
    </row>
    <row r="930" spans="3:3" hidden="1">
      <c r="C930" s="16"/>
    </row>
    <row r="931" spans="3:3" hidden="1">
      <c r="C931" s="16"/>
    </row>
    <row r="932" spans="3:3" hidden="1">
      <c r="C932" s="16"/>
    </row>
    <row r="933" spans="3:3" hidden="1">
      <c r="C933" s="16"/>
    </row>
    <row r="934" spans="3:3" hidden="1">
      <c r="C934" s="16"/>
    </row>
    <row r="935" spans="3:3" hidden="1">
      <c r="C935" s="16"/>
    </row>
    <row r="936" spans="3:3" hidden="1">
      <c r="C936" s="16"/>
    </row>
    <row r="937" spans="3:3" hidden="1">
      <c r="C937" s="16"/>
    </row>
    <row r="938" spans="3:3" hidden="1">
      <c r="C938" s="16"/>
    </row>
    <row r="939" spans="3:3" hidden="1">
      <c r="C939" s="16"/>
    </row>
    <row r="940" spans="3:3" hidden="1">
      <c r="C940" s="16"/>
    </row>
    <row r="941" spans="3:3" hidden="1">
      <c r="C941" s="16"/>
    </row>
    <row r="942" spans="3:3" hidden="1">
      <c r="C942" s="16"/>
    </row>
    <row r="943" spans="3:3" hidden="1">
      <c r="C943" s="16"/>
    </row>
    <row r="944" spans="3:3" hidden="1">
      <c r="C944" s="16"/>
    </row>
    <row r="945" spans="3:3" hidden="1">
      <c r="C945" s="16"/>
    </row>
    <row r="946" spans="3:3" hidden="1">
      <c r="C946" s="16"/>
    </row>
    <row r="947" spans="3:3" hidden="1">
      <c r="C947" s="16"/>
    </row>
    <row r="948" spans="3:3" hidden="1">
      <c r="C948" s="16"/>
    </row>
    <row r="949" spans="3:3" hidden="1">
      <c r="C949" s="16"/>
    </row>
    <row r="950" spans="3:3" hidden="1">
      <c r="C950" s="16"/>
    </row>
    <row r="951" spans="3:3" hidden="1">
      <c r="C951" s="16"/>
    </row>
    <row r="952" spans="3:3" hidden="1">
      <c r="C952" s="16"/>
    </row>
    <row r="953" spans="3:3" hidden="1">
      <c r="C953" s="16"/>
    </row>
    <row r="954" spans="3:3" hidden="1">
      <c r="C954" s="16"/>
    </row>
    <row r="955" spans="3:3" hidden="1">
      <c r="C955" s="16"/>
    </row>
    <row r="956" spans="3:3" hidden="1">
      <c r="C956" s="16"/>
    </row>
    <row r="957" spans="3:3" hidden="1">
      <c r="C957" s="16"/>
    </row>
    <row r="958" spans="3:3" hidden="1">
      <c r="C958" s="16"/>
    </row>
    <row r="959" spans="3:3" hidden="1">
      <c r="C959" s="16"/>
    </row>
    <row r="960" spans="3:3" hidden="1">
      <c r="C960" s="16"/>
    </row>
    <row r="961" spans="3:3" hidden="1">
      <c r="C961" s="16"/>
    </row>
    <row r="962" spans="3:3" hidden="1">
      <c r="C962" s="16"/>
    </row>
    <row r="963" spans="3:3" hidden="1">
      <c r="C963" s="16"/>
    </row>
    <row r="964" spans="3:3" hidden="1">
      <c r="C964" s="16"/>
    </row>
    <row r="965" spans="3:3" hidden="1">
      <c r="C965" s="16"/>
    </row>
    <row r="966" spans="3:3" hidden="1">
      <c r="C966" s="16"/>
    </row>
    <row r="967" spans="3:3" hidden="1">
      <c r="C967" s="16"/>
    </row>
    <row r="968" spans="3:3" hidden="1">
      <c r="C968" s="16"/>
    </row>
    <row r="969" spans="3:3" hidden="1">
      <c r="C969" s="16"/>
    </row>
    <row r="970" spans="3:3" hidden="1">
      <c r="C970" s="16"/>
    </row>
    <row r="971" spans="3:3" hidden="1">
      <c r="C971" s="16"/>
    </row>
    <row r="972" spans="3:3" hidden="1">
      <c r="C972" s="16"/>
    </row>
    <row r="973" spans="3:3" hidden="1">
      <c r="C973" s="16"/>
    </row>
    <row r="974" spans="3:3" hidden="1">
      <c r="C974" s="16"/>
    </row>
    <row r="975" spans="3:3" hidden="1">
      <c r="C975" s="16"/>
    </row>
    <row r="976" spans="3:3" hidden="1">
      <c r="C976" s="16"/>
    </row>
    <row r="977" spans="3:3" hidden="1">
      <c r="C977" s="16"/>
    </row>
    <row r="978" spans="3:3" hidden="1">
      <c r="C978" s="16"/>
    </row>
    <row r="979" spans="3:3" hidden="1">
      <c r="C979" s="16"/>
    </row>
    <row r="980" spans="3:3" hidden="1">
      <c r="C980" s="16"/>
    </row>
    <row r="981" spans="3:3" hidden="1">
      <c r="C981" s="16"/>
    </row>
    <row r="982" spans="3:3" hidden="1">
      <c r="C982" s="16"/>
    </row>
    <row r="983" spans="3:3" hidden="1">
      <c r="C983" s="16"/>
    </row>
    <row r="984" spans="3:3" hidden="1">
      <c r="C984" s="16"/>
    </row>
    <row r="985" spans="3:3" hidden="1">
      <c r="C985" s="16"/>
    </row>
    <row r="986" spans="3:3" hidden="1">
      <c r="C986" s="16"/>
    </row>
    <row r="987" spans="3:3" hidden="1">
      <c r="C987" s="16"/>
    </row>
    <row r="988" spans="3:3" hidden="1">
      <c r="C988" s="16"/>
    </row>
    <row r="989" spans="3:3" hidden="1">
      <c r="C989" s="16"/>
    </row>
    <row r="990" spans="3:3" hidden="1">
      <c r="C990" s="16"/>
    </row>
    <row r="991" spans="3:3" hidden="1">
      <c r="C991" s="16"/>
    </row>
    <row r="992" spans="3:3" hidden="1">
      <c r="C992" s="16"/>
    </row>
    <row r="993" spans="3:3" hidden="1">
      <c r="C993" s="16"/>
    </row>
    <row r="994" spans="3:3" hidden="1">
      <c r="C994" s="16"/>
    </row>
    <row r="995" spans="3:3" hidden="1">
      <c r="C995" s="16"/>
    </row>
    <row r="996" spans="3:3" hidden="1">
      <c r="C996" s="16"/>
    </row>
    <row r="997" spans="3:3" hidden="1">
      <c r="C997" s="16"/>
    </row>
    <row r="998" spans="3:3" hidden="1">
      <c r="C998" s="16"/>
    </row>
    <row r="999" spans="3:3" hidden="1">
      <c r="C999" s="16"/>
    </row>
    <row r="1000" spans="3:3" hidden="1">
      <c r="C1000" s="16"/>
    </row>
    <row r="1001" spans="3:3" hidden="1">
      <c r="C1001" s="16"/>
    </row>
    <row r="1002" spans="3:3" hidden="1">
      <c r="C1002" s="16"/>
    </row>
    <row r="1003" spans="3:3" hidden="1">
      <c r="C1003" s="16"/>
    </row>
    <row r="1004" spans="3:3" hidden="1">
      <c r="C1004" s="16"/>
    </row>
    <row r="1005" spans="3:3" hidden="1">
      <c r="C1005" s="16"/>
    </row>
    <row r="1006" spans="3:3" hidden="1">
      <c r="C1006" s="16"/>
    </row>
  </sheetData>
  <sheetProtection algorithmName="SHA-512" hashValue="fCBUAy3p6LdybVbkIUBmbAcMFBoaOaHpSj1gHLklDPQ0NtdBuZvj0sDdMVomt4MwhomMrLEVXoRjuYy50TTDdQ==" saltValue="ke2A6WegkzP9nNsl13oCRQ==" spinCount="100000" sheet="1" objects="1" selectLockedCells="1"/>
  <mergeCells count="3">
    <mergeCell ref="B2:C2"/>
    <mergeCell ref="B3:C3"/>
    <mergeCell ref="B16:C16"/>
  </mergeCells>
  <dataValidations count="1">
    <dataValidation type="list" allowBlank="1" showInputMessage="1" showErrorMessage="1" sqref="C5:C15">
      <formula1>yes_no</formula1>
    </dataValidation>
  </dataValidations>
  <pageMargins left="0.70866141732283472" right="0.70866141732283472" top="0.74803149606299213" bottom="0.74803149606299213" header="0.31496062992125984" footer="0.31496062992125984"/>
  <pageSetup scale="97"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FF8181"/>
    <pageSetUpPr fitToPage="1"/>
  </sheetPr>
  <dimension ref="A1:WVP1007"/>
  <sheetViews>
    <sheetView zoomScale="85" zoomScaleNormal="85" zoomScalePageLayoutView="94" workbookViewId="0">
      <pane ySplit="2" topLeftCell="A3" activePane="bottomLeft" state="frozen"/>
      <selection pane="bottomLeft" activeCell="I6" sqref="I6"/>
    </sheetView>
  </sheetViews>
  <sheetFormatPr defaultColWidth="0" defaultRowHeight="14.5" zeroHeight="1"/>
  <cols>
    <col min="1" max="1" width="2.81640625" style="14" customWidth="1"/>
    <col min="2" max="2" width="15.08984375" style="17" customWidth="1"/>
    <col min="3" max="3" width="18" style="17" customWidth="1"/>
    <col min="4" max="4" width="78.81640625" style="15" customWidth="1"/>
    <col min="5" max="5" width="34.453125" style="15" customWidth="1"/>
    <col min="6" max="8" width="23.08984375" style="20" customWidth="1"/>
    <col min="9" max="10" width="36" style="15" customWidth="1"/>
    <col min="11" max="11" width="23" style="14" customWidth="1"/>
    <col min="12" max="12" width="15.08984375" style="14" customWidth="1"/>
    <col min="13" max="14" width="4.81640625" style="196" customWidth="1"/>
    <col min="15" max="15" width="4.81640625" style="197" customWidth="1"/>
    <col min="16" max="16" width="4.81640625" style="198" customWidth="1"/>
    <col min="17" max="18" width="4.81640625" style="197" customWidth="1"/>
    <col min="19" max="19" width="4.81640625" style="28" customWidth="1"/>
    <col min="20" max="26" width="4.81640625" style="14" customWidth="1"/>
    <col min="27" max="260" width="15.08984375" style="14" hidden="1"/>
    <col min="261" max="261" width="3.81640625" style="14" hidden="1"/>
    <col min="262" max="262" width="43.81640625" style="14" hidden="1"/>
    <col min="263" max="263" width="32.6328125" style="14" hidden="1"/>
    <col min="264" max="264" width="23.08984375" style="14" hidden="1"/>
    <col min="265" max="516" width="15.08984375" style="14" hidden="1"/>
    <col min="517" max="517" width="3.81640625" style="14" hidden="1"/>
    <col min="518" max="518" width="43.81640625" style="14" hidden="1"/>
    <col min="519" max="519" width="32.6328125" style="14" hidden="1"/>
    <col min="520" max="520" width="23.08984375" style="14" hidden="1"/>
    <col min="521" max="772" width="15.08984375" style="14" hidden="1"/>
    <col min="773" max="773" width="3.81640625" style="14" hidden="1"/>
    <col min="774" max="774" width="43.81640625" style="14" hidden="1"/>
    <col min="775" max="775" width="32.6328125" style="14" hidden="1"/>
    <col min="776" max="776" width="23.08984375" style="14" hidden="1"/>
    <col min="777" max="1028" width="15.08984375" style="14" hidden="1"/>
    <col min="1029" max="1029" width="3.81640625" style="14" hidden="1"/>
    <col min="1030" max="1030" width="43.81640625" style="14" hidden="1"/>
    <col min="1031" max="1031" width="32.6328125" style="14" hidden="1"/>
    <col min="1032" max="1032" width="23.08984375" style="14" hidden="1"/>
    <col min="1033" max="1284" width="15.08984375" style="14" hidden="1"/>
    <col min="1285" max="1285" width="3.81640625" style="14" hidden="1"/>
    <col min="1286" max="1286" width="43.81640625" style="14" hidden="1"/>
    <col min="1287" max="1287" width="32.6328125" style="14" hidden="1"/>
    <col min="1288" max="1288" width="23.08984375" style="14" hidden="1"/>
    <col min="1289" max="1540" width="15.08984375" style="14" hidden="1"/>
    <col min="1541" max="1541" width="3.81640625" style="14" hidden="1"/>
    <col min="1542" max="1542" width="43.81640625" style="14" hidden="1"/>
    <col min="1543" max="1543" width="32.6328125" style="14" hidden="1"/>
    <col min="1544" max="1544" width="23.08984375" style="14" hidden="1"/>
    <col min="1545" max="1796" width="15.08984375" style="14" hidden="1"/>
    <col min="1797" max="1797" width="3.81640625" style="14" hidden="1"/>
    <col min="1798" max="1798" width="43.81640625" style="14" hidden="1"/>
    <col min="1799" max="1799" width="32.6328125" style="14" hidden="1"/>
    <col min="1800" max="1800" width="23.08984375" style="14" hidden="1"/>
    <col min="1801" max="2052" width="15.08984375" style="14" hidden="1"/>
    <col min="2053" max="2053" width="3.81640625" style="14" hidden="1"/>
    <col min="2054" max="2054" width="43.81640625" style="14" hidden="1"/>
    <col min="2055" max="2055" width="32.6328125" style="14" hidden="1"/>
    <col min="2056" max="2056" width="23.08984375" style="14" hidden="1"/>
    <col min="2057" max="2308" width="15.08984375" style="14" hidden="1"/>
    <col min="2309" max="2309" width="3.81640625" style="14" hidden="1"/>
    <col min="2310" max="2310" width="43.81640625" style="14" hidden="1"/>
    <col min="2311" max="2311" width="32.6328125" style="14" hidden="1"/>
    <col min="2312" max="2312" width="23.08984375" style="14" hidden="1"/>
    <col min="2313" max="2564" width="15.08984375" style="14" hidden="1"/>
    <col min="2565" max="2565" width="3.81640625" style="14" hidden="1"/>
    <col min="2566" max="2566" width="43.81640625" style="14" hidden="1"/>
    <col min="2567" max="2567" width="32.6328125" style="14" hidden="1"/>
    <col min="2568" max="2568" width="23.08984375" style="14" hidden="1"/>
    <col min="2569" max="2820" width="15.08984375" style="14" hidden="1"/>
    <col min="2821" max="2821" width="3.81640625" style="14" hidden="1"/>
    <col min="2822" max="2822" width="43.81640625" style="14" hidden="1"/>
    <col min="2823" max="2823" width="32.6328125" style="14" hidden="1"/>
    <col min="2824" max="2824" width="23.08984375" style="14" hidden="1"/>
    <col min="2825" max="3076" width="15.08984375" style="14" hidden="1"/>
    <col min="3077" max="3077" width="3.81640625" style="14" hidden="1"/>
    <col min="3078" max="3078" width="43.81640625" style="14" hidden="1"/>
    <col min="3079" max="3079" width="32.6328125" style="14" hidden="1"/>
    <col min="3080" max="3080" width="23.08984375" style="14" hidden="1"/>
    <col min="3081" max="3332" width="15.08984375" style="14" hidden="1"/>
    <col min="3333" max="3333" width="3.81640625" style="14" hidden="1"/>
    <col min="3334" max="3334" width="43.81640625" style="14" hidden="1"/>
    <col min="3335" max="3335" width="32.6328125" style="14" hidden="1"/>
    <col min="3336" max="3336" width="23.08984375" style="14" hidden="1"/>
    <col min="3337" max="3588" width="15.08984375" style="14" hidden="1"/>
    <col min="3589" max="3589" width="3.81640625" style="14" hidden="1"/>
    <col min="3590" max="3590" width="43.81640625" style="14" hidden="1"/>
    <col min="3591" max="3591" width="32.6328125" style="14" hidden="1"/>
    <col min="3592" max="3592" width="23.08984375" style="14" hidden="1"/>
    <col min="3593" max="3844" width="15.08984375" style="14" hidden="1"/>
    <col min="3845" max="3845" width="3.81640625" style="14" hidden="1"/>
    <col min="3846" max="3846" width="43.81640625" style="14" hidden="1"/>
    <col min="3847" max="3847" width="32.6328125" style="14" hidden="1"/>
    <col min="3848" max="3848" width="23.08984375" style="14" hidden="1"/>
    <col min="3849" max="4100" width="15.08984375" style="14" hidden="1"/>
    <col min="4101" max="4101" width="3.81640625" style="14" hidden="1"/>
    <col min="4102" max="4102" width="43.81640625" style="14" hidden="1"/>
    <col min="4103" max="4103" width="32.6328125" style="14" hidden="1"/>
    <col min="4104" max="4104" width="23.08984375" style="14" hidden="1"/>
    <col min="4105" max="4356" width="15.08984375" style="14" hidden="1"/>
    <col min="4357" max="4357" width="3.81640625" style="14" hidden="1"/>
    <col min="4358" max="4358" width="43.81640625" style="14" hidden="1"/>
    <col min="4359" max="4359" width="32.6328125" style="14" hidden="1"/>
    <col min="4360" max="4360" width="23.08984375" style="14" hidden="1"/>
    <col min="4361" max="4612" width="15.08984375" style="14" hidden="1"/>
    <col min="4613" max="4613" width="3.81640625" style="14" hidden="1"/>
    <col min="4614" max="4614" width="43.81640625" style="14" hidden="1"/>
    <col min="4615" max="4615" width="32.6328125" style="14" hidden="1"/>
    <col min="4616" max="4616" width="23.08984375" style="14" hidden="1"/>
    <col min="4617" max="4868" width="15.08984375" style="14" hidden="1"/>
    <col min="4869" max="4869" width="3.81640625" style="14" hidden="1"/>
    <col min="4870" max="4870" width="43.81640625" style="14" hidden="1"/>
    <col min="4871" max="4871" width="32.6328125" style="14" hidden="1"/>
    <col min="4872" max="4872" width="23.08984375" style="14" hidden="1"/>
    <col min="4873" max="5124" width="15.08984375" style="14" hidden="1"/>
    <col min="5125" max="5125" width="3.81640625" style="14" hidden="1"/>
    <col min="5126" max="5126" width="43.81640625" style="14" hidden="1"/>
    <col min="5127" max="5127" width="32.6328125" style="14" hidden="1"/>
    <col min="5128" max="5128" width="23.08984375" style="14" hidden="1"/>
    <col min="5129" max="5380" width="15.08984375" style="14" hidden="1"/>
    <col min="5381" max="5381" width="3.81640625" style="14" hidden="1"/>
    <col min="5382" max="5382" width="43.81640625" style="14" hidden="1"/>
    <col min="5383" max="5383" width="32.6328125" style="14" hidden="1"/>
    <col min="5384" max="5384" width="23.08984375" style="14" hidden="1"/>
    <col min="5385" max="5636" width="15.08984375" style="14" hidden="1"/>
    <col min="5637" max="5637" width="3.81640625" style="14" hidden="1"/>
    <col min="5638" max="5638" width="43.81640625" style="14" hidden="1"/>
    <col min="5639" max="5639" width="32.6328125" style="14" hidden="1"/>
    <col min="5640" max="5640" width="23.08984375" style="14" hidden="1"/>
    <col min="5641" max="5892" width="15.08984375" style="14" hidden="1"/>
    <col min="5893" max="5893" width="3.81640625" style="14" hidden="1"/>
    <col min="5894" max="5894" width="43.81640625" style="14" hidden="1"/>
    <col min="5895" max="5895" width="32.6328125" style="14" hidden="1"/>
    <col min="5896" max="5896" width="23.08984375" style="14" hidden="1"/>
    <col min="5897" max="6148" width="15.08984375" style="14" hidden="1"/>
    <col min="6149" max="6149" width="3.81640625" style="14" hidden="1"/>
    <col min="6150" max="6150" width="43.81640625" style="14" hidden="1"/>
    <col min="6151" max="6151" width="32.6328125" style="14" hidden="1"/>
    <col min="6152" max="6152" width="23.08984375" style="14" hidden="1"/>
    <col min="6153" max="6404" width="15.08984375" style="14" hidden="1"/>
    <col min="6405" max="6405" width="3.81640625" style="14" hidden="1"/>
    <col min="6406" max="6406" width="43.81640625" style="14" hidden="1"/>
    <col min="6407" max="6407" width="32.6328125" style="14" hidden="1"/>
    <col min="6408" max="6408" width="23.08984375" style="14" hidden="1"/>
    <col min="6409" max="6660" width="15.08984375" style="14" hidden="1"/>
    <col min="6661" max="6661" width="3.81640625" style="14" hidden="1"/>
    <col min="6662" max="6662" width="43.81640625" style="14" hidden="1"/>
    <col min="6663" max="6663" width="32.6328125" style="14" hidden="1"/>
    <col min="6664" max="6664" width="23.08984375" style="14" hidden="1"/>
    <col min="6665" max="6916" width="15.08984375" style="14" hidden="1"/>
    <col min="6917" max="6917" width="3.81640625" style="14" hidden="1"/>
    <col min="6918" max="6918" width="43.81640625" style="14" hidden="1"/>
    <col min="6919" max="6919" width="32.6328125" style="14" hidden="1"/>
    <col min="6920" max="6920" width="23.08984375" style="14" hidden="1"/>
    <col min="6921" max="7172" width="15.08984375" style="14" hidden="1"/>
    <col min="7173" max="7173" width="3.81640625" style="14" hidden="1"/>
    <col min="7174" max="7174" width="43.81640625" style="14" hidden="1"/>
    <col min="7175" max="7175" width="32.6328125" style="14" hidden="1"/>
    <col min="7176" max="7176" width="23.08984375" style="14" hidden="1"/>
    <col min="7177" max="7428" width="15.08984375" style="14" hidden="1"/>
    <col min="7429" max="7429" width="3.81640625" style="14" hidden="1"/>
    <col min="7430" max="7430" width="43.81640625" style="14" hidden="1"/>
    <col min="7431" max="7431" width="32.6328125" style="14" hidden="1"/>
    <col min="7432" max="7432" width="23.08984375" style="14" hidden="1"/>
    <col min="7433" max="7684" width="15.08984375" style="14" hidden="1"/>
    <col min="7685" max="7685" width="3.81640625" style="14" hidden="1"/>
    <col min="7686" max="7686" width="43.81640625" style="14" hidden="1"/>
    <col min="7687" max="7687" width="32.6328125" style="14" hidden="1"/>
    <col min="7688" max="7688" width="23.08984375" style="14" hidden="1"/>
    <col min="7689" max="7940" width="15.08984375" style="14" hidden="1"/>
    <col min="7941" max="7941" width="3.81640625" style="14" hidden="1"/>
    <col min="7942" max="7942" width="43.81640625" style="14" hidden="1"/>
    <col min="7943" max="7943" width="32.6328125" style="14" hidden="1"/>
    <col min="7944" max="7944" width="23.08984375" style="14" hidden="1"/>
    <col min="7945" max="8196" width="15.08984375" style="14" hidden="1"/>
    <col min="8197" max="8197" width="3.81640625" style="14" hidden="1"/>
    <col min="8198" max="8198" width="43.81640625" style="14" hidden="1"/>
    <col min="8199" max="8199" width="32.6328125" style="14" hidden="1"/>
    <col min="8200" max="8200" width="23.08984375" style="14" hidden="1"/>
    <col min="8201" max="8452" width="15.08984375" style="14" hidden="1"/>
    <col min="8453" max="8453" width="3.81640625" style="14" hidden="1"/>
    <col min="8454" max="8454" width="43.81640625" style="14" hidden="1"/>
    <col min="8455" max="8455" width="32.6328125" style="14" hidden="1"/>
    <col min="8456" max="8456" width="23.08984375" style="14" hidden="1"/>
    <col min="8457" max="8708" width="15.08984375" style="14" hidden="1"/>
    <col min="8709" max="8709" width="3.81640625" style="14" hidden="1"/>
    <col min="8710" max="8710" width="43.81640625" style="14" hidden="1"/>
    <col min="8711" max="8711" width="32.6328125" style="14" hidden="1"/>
    <col min="8712" max="8712" width="23.08984375" style="14" hidden="1"/>
    <col min="8713" max="8964" width="15.08984375" style="14" hidden="1"/>
    <col min="8965" max="8965" width="3.81640625" style="14" hidden="1"/>
    <col min="8966" max="8966" width="43.81640625" style="14" hidden="1"/>
    <col min="8967" max="8967" width="32.6328125" style="14" hidden="1"/>
    <col min="8968" max="8968" width="23.08984375" style="14" hidden="1"/>
    <col min="8969" max="9220" width="15.08984375" style="14" hidden="1"/>
    <col min="9221" max="9221" width="3.81640625" style="14" hidden="1"/>
    <col min="9222" max="9222" width="43.81640625" style="14" hidden="1"/>
    <col min="9223" max="9223" width="32.6328125" style="14" hidden="1"/>
    <col min="9224" max="9224" width="23.08984375" style="14" hidden="1"/>
    <col min="9225" max="9476" width="15.08984375" style="14" hidden="1"/>
    <col min="9477" max="9477" width="3.81640625" style="14" hidden="1"/>
    <col min="9478" max="9478" width="43.81640625" style="14" hidden="1"/>
    <col min="9479" max="9479" width="32.6328125" style="14" hidden="1"/>
    <col min="9480" max="9480" width="23.08984375" style="14" hidden="1"/>
    <col min="9481" max="9732" width="15.08984375" style="14" hidden="1"/>
    <col min="9733" max="9733" width="3.81640625" style="14" hidden="1"/>
    <col min="9734" max="9734" width="43.81640625" style="14" hidden="1"/>
    <col min="9735" max="9735" width="32.6328125" style="14" hidden="1"/>
    <col min="9736" max="9736" width="23.08984375" style="14" hidden="1"/>
    <col min="9737" max="9988" width="15.08984375" style="14" hidden="1"/>
    <col min="9989" max="9989" width="3.81640625" style="14" hidden="1"/>
    <col min="9990" max="9990" width="43.81640625" style="14" hidden="1"/>
    <col min="9991" max="9991" width="32.6328125" style="14" hidden="1"/>
    <col min="9992" max="9992" width="23.08984375" style="14" hidden="1"/>
    <col min="9993" max="10244" width="15.08984375" style="14" hidden="1"/>
    <col min="10245" max="10245" width="3.81640625" style="14" hidden="1"/>
    <col min="10246" max="10246" width="43.81640625" style="14" hidden="1"/>
    <col min="10247" max="10247" width="32.6328125" style="14" hidden="1"/>
    <col min="10248" max="10248" width="23.08984375" style="14" hidden="1"/>
    <col min="10249" max="10500" width="15.08984375" style="14" hidden="1"/>
    <col min="10501" max="10501" width="3.81640625" style="14" hidden="1"/>
    <col min="10502" max="10502" width="43.81640625" style="14" hidden="1"/>
    <col min="10503" max="10503" width="32.6328125" style="14" hidden="1"/>
    <col min="10504" max="10504" width="23.08984375" style="14" hidden="1"/>
    <col min="10505" max="10756" width="15.08984375" style="14" hidden="1"/>
    <col min="10757" max="10757" width="3.81640625" style="14" hidden="1"/>
    <col min="10758" max="10758" width="43.81640625" style="14" hidden="1"/>
    <col min="10759" max="10759" width="32.6328125" style="14" hidden="1"/>
    <col min="10760" max="10760" width="23.08984375" style="14" hidden="1"/>
    <col min="10761" max="11012" width="15.08984375" style="14" hidden="1"/>
    <col min="11013" max="11013" width="3.81640625" style="14" hidden="1"/>
    <col min="11014" max="11014" width="43.81640625" style="14" hidden="1"/>
    <col min="11015" max="11015" width="32.6328125" style="14" hidden="1"/>
    <col min="11016" max="11016" width="23.08984375" style="14" hidden="1"/>
    <col min="11017" max="11268" width="15.08984375" style="14" hidden="1"/>
    <col min="11269" max="11269" width="3.81640625" style="14" hidden="1"/>
    <col min="11270" max="11270" width="43.81640625" style="14" hidden="1"/>
    <col min="11271" max="11271" width="32.6328125" style="14" hidden="1"/>
    <col min="11272" max="11272" width="23.08984375" style="14" hidden="1"/>
    <col min="11273" max="11524" width="15.08984375" style="14" hidden="1"/>
    <col min="11525" max="11525" width="3.81640625" style="14" hidden="1"/>
    <col min="11526" max="11526" width="43.81640625" style="14" hidden="1"/>
    <col min="11527" max="11527" width="32.6328125" style="14" hidden="1"/>
    <col min="11528" max="11528" width="23.08984375" style="14" hidden="1"/>
    <col min="11529" max="11780" width="15.08984375" style="14" hidden="1"/>
    <col min="11781" max="11781" width="3.81640625" style="14" hidden="1"/>
    <col min="11782" max="11782" width="43.81640625" style="14" hidden="1"/>
    <col min="11783" max="11783" width="32.6328125" style="14" hidden="1"/>
    <col min="11784" max="11784" width="23.08984375" style="14" hidden="1"/>
    <col min="11785" max="12036" width="15.08984375" style="14" hidden="1"/>
    <col min="12037" max="12037" width="3.81640625" style="14" hidden="1"/>
    <col min="12038" max="12038" width="43.81640625" style="14" hidden="1"/>
    <col min="12039" max="12039" width="32.6328125" style="14" hidden="1"/>
    <col min="12040" max="12040" width="23.08984375" style="14" hidden="1"/>
    <col min="12041" max="12292" width="15.08984375" style="14" hidden="1"/>
    <col min="12293" max="12293" width="3.81640625" style="14" hidden="1"/>
    <col min="12294" max="12294" width="43.81640625" style="14" hidden="1"/>
    <col min="12295" max="12295" width="32.6328125" style="14" hidden="1"/>
    <col min="12296" max="12296" width="23.08984375" style="14" hidden="1"/>
    <col min="12297" max="12548" width="15.08984375" style="14" hidden="1"/>
    <col min="12549" max="12549" width="3.81640625" style="14" hidden="1"/>
    <col min="12550" max="12550" width="43.81640625" style="14" hidden="1"/>
    <col min="12551" max="12551" width="32.6328125" style="14" hidden="1"/>
    <col min="12552" max="12552" width="23.08984375" style="14" hidden="1"/>
    <col min="12553" max="12804" width="15.08984375" style="14" hidden="1"/>
    <col min="12805" max="12805" width="3.81640625" style="14" hidden="1"/>
    <col min="12806" max="12806" width="43.81640625" style="14" hidden="1"/>
    <col min="12807" max="12807" width="32.6328125" style="14" hidden="1"/>
    <col min="12808" max="12808" width="23.08984375" style="14" hidden="1"/>
    <col min="12809" max="13060" width="15.08984375" style="14" hidden="1"/>
    <col min="13061" max="13061" width="3.81640625" style="14" hidden="1"/>
    <col min="13062" max="13062" width="43.81640625" style="14" hidden="1"/>
    <col min="13063" max="13063" width="32.6328125" style="14" hidden="1"/>
    <col min="13064" max="13064" width="23.08984375" style="14" hidden="1"/>
    <col min="13065" max="13316" width="15.08984375" style="14" hidden="1"/>
    <col min="13317" max="13317" width="3.81640625" style="14" hidden="1"/>
    <col min="13318" max="13318" width="43.81640625" style="14" hidden="1"/>
    <col min="13319" max="13319" width="32.6328125" style="14" hidden="1"/>
    <col min="13320" max="13320" width="23.08984375" style="14" hidden="1"/>
    <col min="13321" max="13572" width="15.08984375" style="14" hidden="1"/>
    <col min="13573" max="13573" width="3.81640625" style="14" hidden="1"/>
    <col min="13574" max="13574" width="43.81640625" style="14" hidden="1"/>
    <col min="13575" max="13575" width="32.6328125" style="14" hidden="1"/>
    <col min="13576" max="13576" width="23.08984375" style="14" hidden="1"/>
    <col min="13577" max="13828" width="15.08984375" style="14" hidden="1"/>
    <col min="13829" max="13829" width="3.81640625" style="14" hidden="1"/>
    <col min="13830" max="13830" width="43.81640625" style="14" hidden="1"/>
    <col min="13831" max="13831" width="32.6328125" style="14" hidden="1"/>
    <col min="13832" max="13832" width="23.08984375" style="14" hidden="1"/>
    <col min="13833" max="14084" width="15.08984375" style="14" hidden="1"/>
    <col min="14085" max="14085" width="3.81640625" style="14" hidden="1"/>
    <col min="14086" max="14086" width="43.81640625" style="14" hidden="1"/>
    <col min="14087" max="14087" width="32.6328125" style="14" hidden="1"/>
    <col min="14088" max="14088" width="23.08984375" style="14" hidden="1"/>
    <col min="14089" max="14340" width="15.08984375" style="14" hidden="1"/>
    <col min="14341" max="14341" width="3.81640625" style="14" hidden="1"/>
    <col min="14342" max="14342" width="43.81640625" style="14" hidden="1"/>
    <col min="14343" max="14343" width="32.6328125" style="14" hidden="1"/>
    <col min="14344" max="14344" width="23.08984375" style="14" hidden="1"/>
    <col min="14345" max="14596" width="15.08984375" style="14" hidden="1"/>
    <col min="14597" max="14597" width="3.81640625" style="14" hidden="1"/>
    <col min="14598" max="14598" width="43.81640625" style="14" hidden="1"/>
    <col min="14599" max="14599" width="32.6328125" style="14" hidden="1"/>
    <col min="14600" max="14600" width="23.08984375" style="14" hidden="1"/>
    <col min="14601" max="14852" width="15.08984375" style="14" hidden="1"/>
    <col min="14853" max="14853" width="3.81640625" style="14" hidden="1"/>
    <col min="14854" max="14854" width="43.81640625" style="14" hidden="1"/>
    <col min="14855" max="14855" width="32.6328125" style="14" hidden="1"/>
    <col min="14856" max="14856" width="23.08984375" style="14" hidden="1"/>
    <col min="14857" max="15108" width="15.08984375" style="14" hidden="1"/>
    <col min="15109" max="15109" width="3.81640625" style="14" hidden="1"/>
    <col min="15110" max="15110" width="43.81640625" style="14" hidden="1"/>
    <col min="15111" max="15111" width="32.6328125" style="14" hidden="1"/>
    <col min="15112" max="15112" width="23.08984375" style="14" hidden="1"/>
    <col min="15113" max="15364" width="15.08984375" style="14" hidden="1"/>
    <col min="15365" max="15365" width="3.81640625" style="14" hidden="1"/>
    <col min="15366" max="15366" width="43.81640625" style="14" hidden="1"/>
    <col min="15367" max="15367" width="32.6328125" style="14" hidden="1"/>
    <col min="15368" max="15368" width="23.08984375" style="14" hidden="1"/>
    <col min="15369" max="15620" width="15.08984375" style="14" hidden="1"/>
    <col min="15621" max="15621" width="3.81640625" style="14" hidden="1"/>
    <col min="15622" max="15622" width="43.81640625" style="14" hidden="1"/>
    <col min="15623" max="15623" width="32.6328125" style="14" hidden="1"/>
    <col min="15624" max="15624" width="23.08984375" style="14" hidden="1"/>
    <col min="15625" max="15876" width="15.08984375" style="14" hidden="1"/>
    <col min="15877" max="15877" width="3.81640625" style="14" hidden="1"/>
    <col min="15878" max="15878" width="43.81640625" style="14" hidden="1"/>
    <col min="15879" max="15879" width="32.6328125" style="14" hidden="1"/>
    <col min="15880" max="15880" width="23.08984375" style="14" hidden="1"/>
    <col min="15881" max="16132" width="15.08984375" style="14" hidden="1"/>
    <col min="16133" max="16133" width="3.81640625" style="14" hidden="1"/>
    <col min="16134" max="16134" width="43.81640625" style="14" hidden="1"/>
    <col min="16135" max="16135" width="32.6328125" style="14" hidden="1"/>
    <col min="16136" max="16136" width="23.08984375" style="14" hidden="1"/>
    <col min="16137" max="16384" width="15.08984375" style="14" hidden="1"/>
  </cols>
  <sheetData>
    <row r="1" spans="2:31" ht="15" thickBot="1"/>
    <row r="2" spans="2:31" s="95" customFormat="1" ht="72.75" customHeight="1">
      <c r="B2" s="139" t="s">
        <v>3</v>
      </c>
      <c r="C2" s="121" t="s">
        <v>4</v>
      </c>
      <c r="D2" s="140" t="s">
        <v>195</v>
      </c>
      <c r="E2" s="122" t="s">
        <v>203</v>
      </c>
      <c r="F2" s="121" t="s">
        <v>7</v>
      </c>
      <c r="G2" s="123" t="s">
        <v>211</v>
      </c>
      <c r="H2" s="123" t="s">
        <v>212</v>
      </c>
      <c r="I2" s="124" t="s">
        <v>246</v>
      </c>
      <c r="J2" s="154" t="s">
        <v>213</v>
      </c>
      <c r="K2" s="152" t="s">
        <v>247</v>
      </c>
      <c r="L2" s="153">
        <f>COUNTIF(P5:P55,"n")</f>
        <v>35</v>
      </c>
      <c r="M2" s="199"/>
      <c r="N2" s="199"/>
      <c r="O2" s="200"/>
      <c r="P2" s="201"/>
      <c r="Q2" s="200"/>
      <c r="R2" s="200"/>
      <c r="S2" s="94"/>
      <c r="T2" s="94"/>
      <c r="U2" s="94"/>
      <c r="V2" s="94"/>
      <c r="W2" s="94"/>
      <c r="X2" s="94"/>
      <c r="Y2" s="94"/>
      <c r="Z2" s="94"/>
      <c r="AA2" s="94"/>
      <c r="AB2" s="94"/>
      <c r="AC2" s="94"/>
      <c r="AD2" s="94"/>
      <c r="AE2" s="94"/>
    </row>
    <row r="3" spans="2:31" s="95" customFormat="1" ht="109" customHeight="1">
      <c r="B3" s="356" t="s">
        <v>330</v>
      </c>
      <c r="C3" s="357"/>
      <c r="D3" s="357"/>
      <c r="E3" s="357"/>
      <c r="F3" s="357"/>
      <c r="G3" s="357"/>
      <c r="H3" s="357"/>
      <c r="I3" s="357"/>
      <c r="J3" s="357"/>
      <c r="K3" s="357"/>
      <c r="L3" s="358"/>
      <c r="M3" s="202"/>
      <c r="N3" s="199"/>
      <c r="O3" s="200"/>
      <c r="P3" s="201"/>
      <c r="Q3" s="200"/>
      <c r="R3" s="200"/>
      <c r="S3" s="94"/>
      <c r="T3" s="94"/>
      <c r="U3" s="94"/>
      <c r="V3" s="94"/>
      <c r="W3" s="94"/>
      <c r="X3" s="94"/>
      <c r="Y3" s="94"/>
      <c r="Z3" s="94"/>
      <c r="AA3" s="94"/>
      <c r="AB3" s="94"/>
      <c r="AC3" s="94"/>
      <c r="AD3" s="94"/>
      <c r="AE3" s="94"/>
    </row>
    <row r="4" spans="2:31" s="92" customFormat="1" ht="31.25" customHeight="1">
      <c r="B4" s="367" t="s">
        <v>2</v>
      </c>
      <c r="C4" s="368"/>
      <c r="D4" s="368"/>
      <c r="E4" s="368"/>
      <c r="F4" s="368"/>
      <c r="G4" s="368"/>
      <c r="H4" s="368"/>
      <c r="I4" s="368"/>
      <c r="J4" s="368"/>
      <c r="K4" s="369" t="s">
        <v>283</v>
      </c>
      <c r="L4" s="360"/>
      <c r="M4" s="203"/>
      <c r="N4" s="204"/>
      <c r="O4" s="205"/>
      <c r="P4" s="206"/>
      <c r="Q4" s="205" t="s">
        <v>282</v>
      </c>
      <c r="R4" s="205" t="s">
        <v>285</v>
      </c>
      <c r="S4" s="91"/>
      <c r="T4" s="91"/>
      <c r="U4" s="91"/>
      <c r="V4" s="91"/>
      <c r="W4" s="91"/>
      <c r="X4" s="91"/>
      <c r="Y4" s="91"/>
      <c r="Z4" s="91"/>
      <c r="AA4" s="91"/>
      <c r="AB4" s="91"/>
      <c r="AC4" s="91"/>
      <c r="AD4" s="91"/>
      <c r="AE4" s="91"/>
    </row>
    <row r="5" spans="2:31" s="40" customFormat="1" ht="45" customHeight="1">
      <c r="B5" s="49"/>
      <c r="C5" s="50"/>
      <c r="D5" s="51" t="str">
        <f>Declaration!B9</f>
        <v>Company name (no abbreviations):</v>
      </c>
      <c r="E5" s="160" t="str">
        <f>IF(ISBLANK(Declaration!F9),"",Declaration!F9)</f>
        <v/>
      </c>
      <c r="F5" s="52" t="s">
        <v>8</v>
      </c>
      <c r="G5" s="52" t="s">
        <v>8</v>
      </c>
      <c r="H5" s="52" t="s">
        <v>8</v>
      </c>
      <c r="I5" s="146" t="s">
        <v>202</v>
      </c>
      <c r="J5" s="53"/>
      <c r="K5" s="370" t="str">
        <f>TRIM(SUBSTITUTE(Q5&amp;","&amp;Q6&amp;","&amp;Q7&amp;","&amp;Q8&amp;","&amp;Q9&amp;","&amp;Q10&amp;","&amp;Q11&amp;","&amp;Q12&amp;","&amp;Q13&amp;","&amp;Q14&amp;","&amp;Q15&amp;","&amp;Q16&amp;","&amp;Q17&amp;","&amp;Q18&amp;","&amp;Q19&amp;","&amp;Q20&amp;","&amp;Q21&amp;","&amp;Q22&amp;","&amp;Q23&amp;","&amp;Q24&amp;","&amp;Q25&amp;","&amp;Q26&amp;","&amp;Q27&amp;","&amp;Q28&amp;","&amp;Q29&amp;","&amp;Q30&amp;","&amp;Q31&amp;","&amp;Q32&amp;","&amp;Q33&amp;","&amp;Q34&amp;","&amp;Q35&amp;","&amp;Q36&amp;","&amp;Q37&amp;","&amp;Q38&amp;","&amp;Q39&amp;","&amp;Q40&amp;","&amp;Q41&amp;","&amp;Q42&amp;","&amp;Q43&amp;","&amp;Q44&amp;","&amp;Q45&amp;","&amp;Q46&amp;","&amp;Q47&amp;","&amp;Q48&amp;","&amp;Q49&amp;","&amp;Q50&amp;","&amp;Q51&amp;","&amp;Q52&amp;","&amp;Q53&amp;","&amp;Q54&amp;","&amp;Q55&amp;","&amp;Q56&amp;","&amp;Q57&amp;","&amp;Q58&amp;","&amp;Q59&amp;","&amp;Q60&amp;","&amp;Q61&amp;","&amp;Q62&amp;","&amp;Q63&amp;","&amp;Q64&amp;","&amp;Q65&amp;","&amp;Q66&amp;","&amp;Q67&amp;","&amp;Q68&amp;","&amp;Q69&amp;","&amp;Q70&amp;","&amp;Q71&amp;","&amp;Q72&amp;","&amp;Q73&amp;","&amp;Q74&amp;","&amp;Q75&amp;","&amp;Q76&amp;","&amp;Q77&amp;","&amp;Q78&amp;","&amp;Q79&amp;","&amp;Q80&amp;","&amp;Q81&amp;","&amp;Q82&amp;","&amp;Q83&amp;","&amp;Q84&amp;","&amp;Q85&amp;","&amp;Q86&amp;","&amp;Q87&amp;","&amp;Q88&amp;","&amp;Q89&amp;","&amp;Q90&amp;","&amp;Q91&amp;","&amp;Q92&amp;","&amp;Q93&amp;","&amp;Q94&amp;","&amp;Q95&amp;","&amp;Q96&amp;","&amp;Q97&amp;","&amp;Q98&amp;","&amp;Q99&amp;","&amp;Q100&amp;","&amp;Q101&amp;","&amp;Q102&amp;","&amp;Q103&amp;","&amp;Q104&amp;","&amp;Q105&amp;","&amp;Q106&amp;","&amp;Q107&amp;","&amp;Q108&amp;","&amp;Q109&amp;","&amp;Q110&amp;","&amp;Q111&amp;","&amp;Q112&amp;","&amp;Q113&amp;","&amp;Q114&amp;","&amp;Q115&amp;","&amp;Q116&amp;","&amp;Q117&amp;","&amp;Q118&amp;","&amp;Q119&amp;","&amp;Q120&amp;","&amp;Q121&amp;","&amp;Q122&amp;","&amp;Q123&amp;","&amp;Q124&amp;","&amp;Q125&amp;","&amp;Q126&amp;","&amp;Q127&amp;","&amp;Q128&amp;","&amp;Q129&amp;","&amp;Q130&amp;","&amp;Q131&amp;","&amp;Q132&amp;","&amp;Q133&amp;","&amp;Q134&amp;","&amp;Q135&amp;","&amp;Q136&amp;","&amp;Q137&amp;","&amp;Q138&amp;","&amp;Q139&amp;","&amp;Q140&amp;","&amp;Q141&amp;","&amp;Q142&amp;","&amp;Q143&amp;","&amp;Q144&amp;","&amp;Q145&amp;","&amp;Q146&amp;","&amp;Q147&amp;","&amp;Q148&amp;","&amp;Q149&amp;","&amp;Q150&amp;","&amp;Q151&amp;","&amp;Q152&amp;","&amp;Q153&amp;","&amp;Q154&amp;","&amp;Q155&amp;","&amp;Q156,","," "))</f>
        <v/>
      </c>
      <c r="L5" s="371"/>
      <c r="M5" s="207">
        <f>IF(E5="",1,2)</f>
        <v>1</v>
      </c>
      <c r="N5" s="207">
        <f t="shared" ref="N5:N12" si="0">IF(G5="None selected",2,1)</f>
        <v>1</v>
      </c>
      <c r="O5" s="194">
        <f>SUM(M5:N5)</f>
        <v>2</v>
      </c>
      <c r="P5" s="208" t="str">
        <f>IF(O5=3,"y","n")</f>
        <v>n</v>
      </c>
      <c r="Q5" s="194" t="str">
        <f>IF(Countries!C5="Yes",Countries!B5,"")</f>
        <v/>
      </c>
      <c r="R5" s="207" t="str">
        <f>IF(Industries!C5="Yes",Industries!B5,"")</f>
        <v/>
      </c>
      <c r="S5" s="189"/>
    </row>
    <row r="6" spans="2:31" s="40" customFormat="1" ht="45" customHeight="1">
      <c r="B6" s="54"/>
      <c r="C6" s="55"/>
      <c r="D6" s="51" t="str">
        <f>Declaration!B12</f>
        <v>Contact person full name:</v>
      </c>
      <c r="E6" s="160" t="str">
        <f>IF(ISBLANK(Declaration!F12),"",Declaration!F12)</f>
        <v/>
      </c>
      <c r="F6" s="52" t="s">
        <v>8</v>
      </c>
      <c r="G6" s="52" t="s">
        <v>8</v>
      </c>
      <c r="H6" s="52" t="s">
        <v>8</v>
      </c>
      <c r="I6" s="146" t="s">
        <v>202</v>
      </c>
      <c r="J6" s="53"/>
      <c r="K6" s="372"/>
      <c r="L6" s="373"/>
      <c r="M6" s="207">
        <f t="shared" ref="M6:M18" si="1">IF(E6="",1,2)</f>
        <v>1</v>
      </c>
      <c r="N6" s="207">
        <f t="shared" si="0"/>
        <v>1</v>
      </c>
      <c r="O6" s="194">
        <f t="shared" ref="O6:O55" si="2">SUM(M6:N6)</f>
        <v>2</v>
      </c>
      <c r="P6" s="208" t="str">
        <f t="shared" ref="P6:P18" si="3">IF(O6=3,"y","n")</f>
        <v>n</v>
      </c>
      <c r="Q6" s="194" t="str">
        <f>IF(Countries!C6="Yes",Countries!B6,"")</f>
        <v/>
      </c>
      <c r="R6" s="207" t="str">
        <f>IF(Industries!C6="Yes",Industries!B6,"")</f>
        <v/>
      </c>
      <c r="S6" s="189"/>
    </row>
    <row r="7" spans="2:31" s="40" customFormat="1" ht="45" customHeight="1">
      <c r="B7" s="54"/>
      <c r="C7" s="55"/>
      <c r="D7" s="51" t="str">
        <f>Declaration!B13</f>
        <v>Contact email:</v>
      </c>
      <c r="E7" s="160" t="str">
        <f>IF(ISBLANK(Declaration!F13),"",Declaration!F13)</f>
        <v/>
      </c>
      <c r="F7" s="52" t="s">
        <v>8</v>
      </c>
      <c r="G7" s="52" t="s">
        <v>8</v>
      </c>
      <c r="H7" s="52" t="s">
        <v>8</v>
      </c>
      <c r="I7" s="147" t="s">
        <v>202</v>
      </c>
      <c r="J7" s="53" t="str">
        <f>IF(ISNUMBER(SEARCH("@",E7)), "", "Is the email address you entered correct?")</f>
        <v>Is the email address you entered correct?</v>
      </c>
      <c r="K7" s="372"/>
      <c r="L7" s="373"/>
      <c r="M7" s="207">
        <f t="shared" si="1"/>
        <v>1</v>
      </c>
      <c r="N7" s="207">
        <f t="shared" si="0"/>
        <v>1</v>
      </c>
      <c r="O7" s="194">
        <f t="shared" si="2"/>
        <v>2</v>
      </c>
      <c r="P7" s="208" t="str">
        <f t="shared" si="3"/>
        <v>n</v>
      </c>
      <c r="Q7" s="194" t="str">
        <f>IF(Countries!C7="Yes",Countries!B7,"")</f>
        <v/>
      </c>
      <c r="R7" s="207" t="str">
        <f>IF(Industries!C7="Yes",Industries!B7,"")</f>
        <v/>
      </c>
      <c r="S7" s="189"/>
    </row>
    <row r="8" spans="2:31" s="40" customFormat="1" ht="45" customHeight="1">
      <c r="B8" s="54"/>
      <c r="C8" s="55"/>
      <c r="D8" s="51" t="str">
        <f>Declaration!B14</f>
        <v>Contact phone number (country code + number):</v>
      </c>
      <c r="E8" s="160" t="str">
        <f>IF(ISBLANK(Declaration!F14),"",Declaration!F14)</f>
        <v/>
      </c>
      <c r="F8" s="52" t="s">
        <v>8</v>
      </c>
      <c r="G8" s="52" t="s">
        <v>8</v>
      </c>
      <c r="H8" s="52" t="s">
        <v>8</v>
      </c>
      <c r="I8" s="146" t="s">
        <v>202</v>
      </c>
      <c r="J8" s="53" t="str">
        <f ca="1">IF(ISNUMBER(SUMPRODUCT(SEARCH(MID(E8,ROW(INDIRECT("1:"&amp;LEN(E8))),1),"abcdefghijklmnopqrstuvwxyz"))),"Is the phone number you entered correct?","")</f>
        <v/>
      </c>
      <c r="K8" s="372"/>
      <c r="L8" s="373"/>
      <c r="M8" s="207">
        <f t="shared" si="1"/>
        <v>1</v>
      </c>
      <c r="N8" s="207">
        <f t="shared" si="0"/>
        <v>1</v>
      </c>
      <c r="O8" s="194">
        <f t="shared" si="2"/>
        <v>2</v>
      </c>
      <c r="P8" s="208" t="str">
        <f t="shared" si="3"/>
        <v>n</v>
      </c>
      <c r="Q8" s="194" t="str">
        <f>IF(Countries!C8="Yes",Countries!B8,"")</f>
        <v/>
      </c>
      <c r="R8" s="207" t="str">
        <f>IF(Industries!C8="Yes",Industries!B8,"")</f>
        <v/>
      </c>
      <c r="S8" s="189"/>
    </row>
    <row r="9" spans="2:31" s="40" customFormat="1" ht="45" customHeight="1">
      <c r="B9" s="54"/>
      <c r="C9" s="55"/>
      <c r="D9" s="51" t="str">
        <f>Declaration!B15</f>
        <v>Authorizing person full name:</v>
      </c>
      <c r="E9" s="160" t="str">
        <f>IF(ISBLANK(Declaration!F15),"",Declaration!F15)</f>
        <v/>
      </c>
      <c r="F9" s="52" t="s">
        <v>8</v>
      </c>
      <c r="G9" s="52" t="s">
        <v>8</v>
      </c>
      <c r="H9" s="52" t="s">
        <v>8</v>
      </c>
      <c r="I9" s="146" t="s">
        <v>202</v>
      </c>
      <c r="J9" s="53"/>
      <c r="K9" s="372"/>
      <c r="L9" s="373"/>
      <c r="M9" s="207">
        <f t="shared" si="1"/>
        <v>1</v>
      </c>
      <c r="N9" s="207">
        <f t="shared" si="0"/>
        <v>1</v>
      </c>
      <c r="O9" s="194">
        <f t="shared" si="2"/>
        <v>2</v>
      </c>
      <c r="P9" s="208" t="str">
        <f t="shared" si="3"/>
        <v>n</v>
      </c>
      <c r="Q9" s="194" t="str">
        <f>IF(Countries!C9="Yes",Countries!B9,"")</f>
        <v/>
      </c>
      <c r="R9" s="207" t="str">
        <f>IF(Industries!C9="Yes",Industries!B9,"")</f>
        <v/>
      </c>
      <c r="S9" s="189"/>
    </row>
    <row r="10" spans="2:31" s="40" customFormat="1" ht="45" customHeight="1">
      <c r="B10" s="54"/>
      <c r="C10" s="55"/>
      <c r="D10" s="51" t="str">
        <f>Declaration!B17</f>
        <v>Authorizer email:</v>
      </c>
      <c r="E10" s="160" t="str">
        <f>IF(ISBLANK(Declaration!F17),"",Declaration!F17)</f>
        <v/>
      </c>
      <c r="F10" s="52" t="s">
        <v>8</v>
      </c>
      <c r="G10" s="52" t="s">
        <v>8</v>
      </c>
      <c r="H10" s="52" t="s">
        <v>8</v>
      </c>
      <c r="I10" s="146" t="s">
        <v>202</v>
      </c>
      <c r="J10" s="53" t="str">
        <f>IF(ISNUMBER(SEARCH("@",E10)), "", "Is the email address you entered correct?")</f>
        <v>Is the email address you entered correct?</v>
      </c>
      <c r="K10" s="372"/>
      <c r="L10" s="373"/>
      <c r="M10" s="207">
        <f t="shared" si="1"/>
        <v>1</v>
      </c>
      <c r="N10" s="207">
        <f t="shared" si="0"/>
        <v>1</v>
      </c>
      <c r="O10" s="194">
        <f t="shared" si="2"/>
        <v>2</v>
      </c>
      <c r="P10" s="208" t="str">
        <f t="shared" si="3"/>
        <v>n</v>
      </c>
      <c r="Q10" s="194" t="str">
        <f>IF(Countries!C10="Yes",Countries!B10,"")</f>
        <v/>
      </c>
      <c r="R10" s="207" t="str">
        <f>IF(Industries!C10="Yes",Industries!B10,"")</f>
        <v/>
      </c>
      <c r="S10" s="189"/>
    </row>
    <row r="11" spans="2:31" s="40" customFormat="1" ht="45" customHeight="1">
      <c r="B11" s="54"/>
      <c r="C11" s="55"/>
      <c r="D11" s="51" t="str">
        <f>Declaration!B18</f>
        <v>Authorizer phone number (country code + number):</v>
      </c>
      <c r="E11" s="160" t="str">
        <f>IF(ISBLANK(Declaration!F18),"",Declaration!F18)</f>
        <v/>
      </c>
      <c r="F11" s="52" t="s">
        <v>8</v>
      </c>
      <c r="G11" s="52" t="s">
        <v>8</v>
      </c>
      <c r="H11" s="52" t="s">
        <v>8</v>
      </c>
      <c r="I11" s="146" t="s">
        <v>202</v>
      </c>
      <c r="J11" s="53" t="str">
        <f ca="1">IF(ISNUMBER(SUMPRODUCT(SEARCH(MID(E11,ROW(INDIRECT("1:"&amp;LEN(E11))),1),"abcdefghijklmnopqrstuvwxyz"))),"Is the phone number you entered correct?","")</f>
        <v/>
      </c>
      <c r="K11" s="372"/>
      <c r="L11" s="373"/>
      <c r="M11" s="207">
        <f t="shared" si="1"/>
        <v>1</v>
      </c>
      <c r="N11" s="207">
        <f t="shared" si="0"/>
        <v>1</v>
      </c>
      <c r="O11" s="194">
        <f t="shared" si="2"/>
        <v>2</v>
      </c>
      <c r="P11" s="208" t="str">
        <f t="shared" si="3"/>
        <v>n</v>
      </c>
      <c r="Q11" s="194" t="str">
        <f>IF(Countries!C11="Yes",Countries!B11,"")</f>
        <v/>
      </c>
      <c r="R11" s="207" t="str">
        <f>IF(Industries!C11="Yes",Industries!B11,"")</f>
        <v/>
      </c>
      <c r="S11" s="189"/>
    </row>
    <row r="12" spans="2:31" s="40" customFormat="1" ht="45" customHeight="1">
      <c r="B12" s="56"/>
      <c r="C12" s="57"/>
      <c r="D12" s="51" t="str">
        <f>Declaration!B19</f>
        <v>Date of completion (YYYY/MM/DD):</v>
      </c>
      <c r="E12" s="160" t="str">
        <f>IF(ISBLANK(Declaration!F19),"",Declaration!F19)</f>
        <v/>
      </c>
      <c r="F12" s="52" t="s">
        <v>8</v>
      </c>
      <c r="G12" s="52" t="s">
        <v>8</v>
      </c>
      <c r="H12" s="52" t="s">
        <v>8</v>
      </c>
      <c r="I12" s="146" t="s">
        <v>202</v>
      </c>
      <c r="J12" s="53"/>
      <c r="K12" s="374"/>
      <c r="L12" s="375"/>
      <c r="M12" s="207">
        <f t="shared" si="1"/>
        <v>1</v>
      </c>
      <c r="N12" s="207">
        <f t="shared" si="0"/>
        <v>1</v>
      </c>
      <c r="O12" s="194">
        <f t="shared" si="2"/>
        <v>2</v>
      </c>
      <c r="P12" s="208" t="str">
        <f t="shared" si="3"/>
        <v>n</v>
      </c>
      <c r="Q12" s="194" t="str">
        <f>IF(Countries!C12="Yes",Countries!B12,"")</f>
        <v/>
      </c>
      <c r="R12" s="207" t="str">
        <f>IF(Industries!C12="Yes",Industries!B12,"")</f>
        <v/>
      </c>
      <c r="S12" s="189"/>
    </row>
    <row r="13" spans="2:31" s="92" customFormat="1" ht="31.5" customHeight="1">
      <c r="B13" s="333" t="s">
        <v>196</v>
      </c>
      <c r="C13" s="334"/>
      <c r="D13" s="334"/>
      <c r="E13" s="334"/>
      <c r="F13" s="334"/>
      <c r="G13" s="334"/>
      <c r="H13" s="334"/>
      <c r="I13" s="334"/>
      <c r="J13" s="334"/>
      <c r="K13" s="359" t="s">
        <v>284</v>
      </c>
      <c r="L13" s="360"/>
      <c r="M13" s="203"/>
      <c r="N13" s="203"/>
      <c r="O13" s="209"/>
      <c r="P13" s="210"/>
      <c r="Q13" s="194" t="str">
        <f>IF(Countries!C13="Yes",Countries!B13,"")</f>
        <v/>
      </c>
      <c r="R13" s="207" t="str">
        <f>IF(Industries!C13="Yes",Industries!B13,"")</f>
        <v/>
      </c>
      <c r="S13" s="91"/>
      <c r="T13" s="91"/>
      <c r="U13" s="91"/>
      <c r="V13" s="91"/>
      <c r="W13" s="91"/>
      <c r="X13" s="91"/>
      <c r="Y13" s="91"/>
      <c r="Z13" s="91"/>
      <c r="AA13" s="91"/>
      <c r="AB13" s="91"/>
      <c r="AC13" s="91"/>
      <c r="AD13" s="91"/>
      <c r="AE13" s="91"/>
    </row>
    <row r="14" spans="2:31" s="64" customFormat="1" ht="55.25" customHeight="1">
      <c r="B14" s="58">
        <v>1</v>
      </c>
      <c r="C14" s="59"/>
      <c r="D14" s="60" t="str">
        <f>Declaration!D23</f>
        <v>Does your company operate in any of the countries listed on the 'Countries' tab? If Yes, please select all countries that apply on the 'Countries' tab.</v>
      </c>
      <c r="E14" s="161" t="str">
        <f>IF(ISBLANK(Declaration!F23),"",Declaration!F23)</f>
        <v/>
      </c>
      <c r="F14" s="61" t="s">
        <v>8</v>
      </c>
      <c r="G14" s="61" t="s">
        <v>8</v>
      </c>
      <c r="H14" s="61" t="s">
        <v>8</v>
      </c>
      <c r="I14" s="148" t="s">
        <v>202</v>
      </c>
      <c r="J14" s="61" t="str">
        <f>IF(OR(COUNTIF(Countries!C5:C156,"Yes")&gt;0,E14="No"),"","Have you selected the countries your company operates in on the 'Countries' tab?")</f>
        <v>Have you selected the countries your company operates in on the 'Countries' tab?</v>
      </c>
      <c r="K14" s="361" t="str">
        <f>TRIM(SUBSTITUTE(R5&amp;","&amp;R6&amp;","&amp;R7&amp;","&amp;R8&amp;","&amp;R9&amp;","&amp;R10&amp;","&amp;R11&amp;","&amp;R12&amp;","&amp;R13&amp;","&amp;R14&amp;","&amp;R15,","," "))</f>
        <v/>
      </c>
      <c r="L14" s="362"/>
      <c r="M14" s="207">
        <f t="shared" si="1"/>
        <v>1</v>
      </c>
      <c r="N14" s="207">
        <f>IF(G14="None selected",2,1)</f>
        <v>1</v>
      </c>
      <c r="O14" s="194">
        <f t="shared" si="2"/>
        <v>2</v>
      </c>
      <c r="P14" s="208" t="str">
        <f>IF(O14=3,IF(COUNTIF(Countries!C5:C156,"Yes")&gt;0,"y","n"),"n")</f>
        <v>n</v>
      </c>
      <c r="Q14" s="194" t="str">
        <f>IF(Countries!C14="Yes",Countries!B14,"")</f>
        <v/>
      </c>
      <c r="R14" s="207" t="str">
        <f>IF(Industries!C14="Yes",Industries!B14,"")</f>
        <v/>
      </c>
      <c r="S14" s="155"/>
    </row>
    <row r="15" spans="2:31" s="64" customFormat="1" ht="45.5" customHeight="1">
      <c r="B15" s="65">
        <v>2</v>
      </c>
      <c r="C15" s="66"/>
      <c r="D15" s="60" t="str">
        <f>Declaration!D24</f>
        <v>Do your suppliers operate in any of the countries listed on the 'Countries' tab? (You are not required to select these countries on the 'Countries' tab)</v>
      </c>
      <c r="E15" s="160" t="str">
        <f>IF(ISBLANK(Declaration!F24),"",Declaration!F24)</f>
        <v/>
      </c>
      <c r="F15" s="68" t="s">
        <v>8</v>
      </c>
      <c r="G15" s="68" t="s">
        <v>8</v>
      </c>
      <c r="H15" s="68" t="s">
        <v>8</v>
      </c>
      <c r="I15" s="146" t="s">
        <v>202</v>
      </c>
      <c r="J15" s="52"/>
      <c r="K15" s="363"/>
      <c r="L15" s="364"/>
      <c r="M15" s="207">
        <f t="shared" si="1"/>
        <v>1</v>
      </c>
      <c r="N15" s="207">
        <f>IF(G15="None selected",2,1)</f>
        <v>1</v>
      </c>
      <c r="O15" s="194">
        <f t="shared" si="2"/>
        <v>2</v>
      </c>
      <c r="P15" s="208" t="str">
        <f t="shared" si="3"/>
        <v>n</v>
      </c>
      <c r="Q15" s="194" t="str">
        <f>IF(Countries!C15="Yes",Countries!B15,"")</f>
        <v/>
      </c>
      <c r="R15" s="207" t="str">
        <f>IF(Industries!C15="Yes",Industries!B15,"")</f>
        <v/>
      </c>
      <c r="S15" s="155"/>
    </row>
    <row r="16" spans="2:31" s="64" customFormat="1" ht="56.5" customHeight="1">
      <c r="B16" s="65">
        <v>3</v>
      </c>
      <c r="C16" s="66"/>
      <c r="D16" s="60" t="str">
        <f>Declaration!D25</f>
        <v>Does your company or do your suppliers work in any of the industries listed on the 'Industries' tab? If Yes, please select all industries that apply on the 'Industries' tab.</v>
      </c>
      <c r="E16" s="160" t="str">
        <f>IF(ISBLANK(Declaration!F25),"",Declaration!F25)</f>
        <v/>
      </c>
      <c r="F16" s="68" t="s">
        <v>8</v>
      </c>
      <c r="G16" s="68" t="s">
        <v>8</v>
      </c>
      <c r="H16" s="68" t="s">
        <v>8</v>
      </c>
      <c r="I16" s="146" t="s">
        <v>202</v>
      </c>
      <c r="J16" s="52" t="str">
        <f>IF(OR(COUNTIF(Industries!C5:C12,"Yes")&gt;0,E16="No"),"","Have you selected the industries any of your suppliers operate in on the 'Industries tab?")</f>
        <v>Have you selected the industries any of your suppliers operate in on the 'Industries tab?</v>
      </c>
      <c r="K16" s="363"/>
      <c r="L16" s="364"/>
      <c r="M16" s="207">
        <f t="shared" si="1"/>
        <v>1</v>
      </c>
      <c r="N16" s="207">
        <f>IF(G16="None selected",2,1)</f>
        <v>1</v>
      </c>
      <c r="O16" s="194">
        <f t="shared" si="2"/>
        <v>2</v>
      </c>
      <c r="P16" s="208" t="str">
        <f>IF(O16=3,IF(COUNTIF(Industries!C5:C15,"Yes")&gt;0,"y","n"),"n")</f>
        <v>n</v>
      </c>
      <c r="Q16" s="194" t="str">
        <f>IF(Countries!C16="Yes",Countries!B16,"")</f>
        <v/>
      </c>
      <c r="R16" s="211"/>
      <c r="S16" s="155"/>
    </row>
    <row r="17" spans="2:31" s="64" customFormat="1" ht="45.5" customHeight="1">
      <c r="B17" s="65">
        <v>4</v>
      </c>
      <c r="C17" s="66"/>
      <c r="D17" s="60" t="str">
        <f>Declaration!D26</f>
        <v>Does your company employ low-skilled foreign or domestic migrant workers (directly or through recruiters)?</v>
      </c>
      <c r="E17" s="160" t="str">
        <f>IF(ISBLANK(Declaration!F26),"",Declaration!F26)</f>
        <v/>
      </c>
      <c r="F17" s="68" t="s">
        <v>8</v>
      </c>
      <c r="G17" s="68" t="s">
        <v>8</v>
      </c>
      <c r="H17" s="68" t="s">
        <v>8</v>
      </c>
      <c r="I17" s="146" t="s">
        <v>202</v>
      </c>
      <c r="J17" s="52"/>
      <c r="K17" s="363"/>
      <c r="L17" s="364"/>
      <c r="M17" s="207">
        <f t="shared" si="1"/>
        <v>1</v>
      </c>
      <c r="N17" s="207">
        <f>IF(G17="None selected",2,1)</f>
        <v>1</v>
      </c>
      <c r="O17" s="194">
        <f t="shared" si="2"/>
        <v>2</v>
      </c>
      <c r="P17" s="208" t="str">
        <f t="shared" si="3"/>
        <v>n</v>
      </c>
      <c r="Q17" s="194" t="str">
        <f>IF(Countries!C17="Yes",Countries!B17,"")</f>
        <v/>
      </c>
      <c r="R17" s="211"/>
      <c r="S17" s="155"/>
    </row>
    <row r="18" spans="2:31" s="64" customFormat="1" ht="45.5" customHeight="1">
      <c r="B18" s="65">
        <v>5</v>
      </c>
      <c r="C18" s="66"/>
      <c r="D18" s="60" t="str">
        <f>Declaration!D27</f>
        <v>If you answered 'Yes' to Question 4, does your company use recruiters to recruit low-skilled foreign or domestic migrant workers?</v>
      </c>
      <c r="E18" s="160" t="str">
        <f>IF(AND(ISBLANK(Declaration!F27),(E17="No")),"x",IF(ISBLANK(Declaration!F27),"",Declaration!F27))</f>
        <v/>
      </c>
      <c r="F18" s="68" t="s">
        <v>8</v>
      </c>
      <c r="G18" s="68" t="s">
        <v>8</v>
      </c>
      <c r="H18" s="68" t="s">
        <v>8</v>
      </c>
      <c r="I18" s="146" t="s">
        <v>202</v>
      </c>
      <c r="J18" s="52"/>
      <c r="K18" s="365"/>
      <c r="L18" s="366"/>
      <c r="M18" s="207">
        <f t="shared" si="1"/>
        <v>1</v>
      </c>
      <c r="N18" s="207">
        <f>IF(G18="None selected",2,1)</f>
        <v>1</v>
      </c>
      <c r="O18" s="194">
        <f t="shared" si="2"/>
        <v>2</v>
      </c>
      <c r="P18" s="208" t="str">
        <f t="shared" si="3"/>
        <v>n</v>
      </c>
      <c r="Q18" s="194" t="str">
        <f>IF(Countries!C18="Yes",Countries!B18,"")</f>
        <v/>
      </c>
      <c r="R18" s="211"/>
      <c r="S18" s="155"/>
    </row>
    <row r="19" spans="2:31" s="92" customFormat="1" ht="31.5" customHeight="1">
      <c r="B19" s="333" t="s">
        <v>197</v>
      </c>
      <c r="C19" s="334"/>
      <c r="D19" s="334"/>
      <c r="E19" s="334"/>
      <c r="F19" s="334"/>
      <c r="G19" s="334"/>
      <c r="H19" s="334"/>
      <c r="I19" s="334"/>
      <c r="J19" s="334"/>
      <c r="K19" s="334"/>
      <c r="L19" s="335"/>
      <c r="M19" s="203"/>
      <c r="N19" s="203"/>
      <c r="O19" s="209"/>
      <c r="P19" s="206"/>
      <c r="Q19" s="194" t="str">
        <f>IF(Countries!C19="Yes",Countries!B19,"")</f>
        <v/>
      </c>
      <c r="R19" s="205"/>
      <c r="S19" s="91"/>
      <c r="T19" s="91"/>
      <c r="U19" s="91"/>
      <c r="V19" s="91"/>
      <c r="W19" s="91"/>
      <c r="X19" s="91"/>
      <c r="Y19" s="91"/>
      <c r="Z19" s="91"/>
      <c r="AA19" s="91"/>
      <c r="AB19" s="91"/>
      <c r="AC19" s="91"/>
      <c r="AD19" s="91"/>
      <c r="AE19" s="91"/>
    </row>
    <row r="20" spans="2:31" s="22" customFormat="1" ht="45" customHeight="1">
      <c r="B20" s="30">
        <v>6</v>
      </c>
      <c r="C20" s="30"/>
      <c r="D20" s="344" t="str">
        <f>Declaration!D29</f>
        <v>Does your company issue and enforce a policy/policies explicitly prohibiting employees and agents from the following:</v>
      </c>
      <c r="E20" s="344"/>
      <c r="F20" s="344"/>
      <c r="G20" s="344"/>
      <c r="H20" s="344"/>
      <c r="I20" s="345"/>
      <c r="J20" s="31"/>
      <c r="K20" s="34"/>
      <c r="L20" s="35"/>
      <c r="M20" s="196"/>
      <c r="N20" s="196"/>
      <c r="O20" s="197"/>
      <c r="P20" s="212"/>
      <c r="Q20" s="194" t="str">
        <f>IF(Countries!C20="Yes",Countries!B20,"")</f>
        <v/>
      </c>
      <c r="R20" s="213"/>
      <c r="S20" s="190"/>
    </row>
    <row r="21" spans="2:31" s="73" customFormat="1" ht="45" customHeight="1">
      <c r="B21" s="65"/>
      <c r="C21" s="65" t="s">
        <v>9</v>
      </c>
      <c r="D21" s="67" t="str">
        <f>Declaration!D30</f>
        <v xml:space="preserve">engaging in all forms of forced labor and human trafficking (also referred to as modern slavery)? </v>
      </c>
      <c r="E21" s="160" t="str">
        <f>IF(ISBLANK(Declaration!F30),"",Declaration!F30)</f>
        <v/>
      </c>
      <c r="F21" s="74" t="str">
        <f>Declaration!G30</f>
        <v/>
      </c>
      <c r="G21" s="74" t="str">
        <f>IF(F21&lt;&gt;"x",IF(Declaration!I30&lt;&gt;"",Declaration!I30,"None selected"),"x")</f>
        <v>None selected</v>
      </c>
      <c r="H21" s="74" t="str">
        <f>IF(ISBLANK(Declaration!J30),"",Declaration!J30)</f>
        <v/>
      </c>
      <c r="I21" s="146" t="s">
        <v>202</v>
      </c>
      <c r="J21" s="52" t="str">
        <f t="shared" ref="J21" si="4">IF(F21="Policy Required",IF(G21="URL",IF(H21="","Provide the URL to your policy.",""),IF(G21="File",IF(H21="","Provide your policy's file name.",""),"Indicate whether you will upload a file or provide a URL to your policy.")),"")</f>
        <v/>
      </c>
      <c r="K21" s="75"/>
      <c r="L21" s="76"/>
      <c r="M21" s="207">
        <f>IF(E21="",1,2)</f>
        <v>1</v>
      </c>
      <c r="N21" s="207" t="str">
        <f t="shared" ref="N21:N26" si="5">IF(ISNUMBER(SEARCH("Required",F21)), IF(G21="URL",IF(H21&lt;&gt;"",2,1),IF(G21="File",IF(H21&lt;&gt;"",2,1))),"n")</f>
        <v>n</v>
      </c>
      <c r="O21" s="194">
        <f t="shared" si="2"/>
        <v>1</v>
      </c>
      <c r="P21" s="214" t="str">
        <f t="shared" ref="P21:P26" si="6">IF(N21="n",IF(M21=2,"y","n"),IF(N21=2,"y","n"))</f>
        <v>n</v>
      </c>
      <c r="Q21" s="194" t="str">
        <f>IF(Countries!C21="Yes",Countries!B21,"")</f>
        <v/>
      </c>
      <c r="R21" s="215"/>
      <c r="S21" s="191"/>
    </row>
    <row r="22" spans="2:31" s="73" customFormat="1" ht="45" customHeight="1">
      <c r="B22" s="65"/>
      <c r="C22" s="65" t="s">
        <v>10</v>
      </c>
      <c r="D22" s="67" t="str">
        <f>Declaration!D31</f>
        <v>engaging in child labor?</v>
      </c>
      <c r="E22" s="160" t="str">
        <f>IF(ISBLANK(Declaration!F31),"",Declaration!F31)</f>
        <v/>
      </c>
      <c r="F22" s="74" t="str">
        <f>Declaration!G31</f>
        <v/>
      </c>
      <c r="G22" s="74" t="str">
        <f>IF(F22&lt;&gt;"x",IF(Declaration!I31&lt;&gt;"",Declaration!I31,"None selected"),"x")</f>
        <v>None selected</v>
      </c>
      <c r="H22" s="74" t="str">
        <f>IF(ISBLANK(Declaration!J31),"",Declaration!J31)</f>
        <v/>
      </c>
      <c r="I22" s="146" t="s">
        <v>202</v>
      </c>
      <c r="J22" s="52" t="str">
        <f t="shared" ref="J22:J26" si="7">IF(F22="Policy Required",IF(G22="URL",IF(H22="","Provide the URL to your policy.",""),IF(G22="File",IF(H22="","Provide your policy's file name.",""),"Indicate whether you will upload a file or provide a URL to your policy.")),"")</f>
        <v/>
      </c>
      <c r="K22" s="75"/>
      <c r="L22" s="76"/>
      <c r="M22" s="207">
        <f t="shared" ref="M22:M25" si="8">IF(E22="",1,2)</f>
        <v>1</v>
      </c>
      <c r="N22" s="207" t="str">
        <f t="shared" si="5"/>
        <v>n</v>
      </c>
      <c r="O22" s="194">
        <f t="shared" si="2"/>
        <v>1</v>
      </c>
      <c r="P22" s="214" t="str">
        <f t="shared" si="6"/>
        <v>n</v>
      </c>
      <c r="Q22" s="194" t="str">
        <f>IF(Countries!C22="Yes",Countries!B22,"")</f>
        <v/>
      </c>
      <c r="R22" s="215"/>
      <c r="S22" s="191"/>
    </row>
    <row r="23" spans="2:31" s="73" customFormat="1" ht="45" customHeight="1">
      <c r="B23" s="65"/>
      <c r="C23" s="65" t="s">
        <v>11</v>
      </c>
      <c r="D23" s="67" t="str">
        <f>Declaration!D32</f>
        <v xml:space="preserve">withholding employee identity or immigration documents? </v>
      </c>
      <c r="E23" s="160" t="str">
        <f>IF(ISBLANK(Declaration!F32),"",Declaration!F32)</f>
        <v/>
      </c>
      <c r="F23" s="74" t="str">
        <f>Declaration!G32</f>
        <v/>
      </c>
      <c r="G23" s="74" t="str">
        <f>IF(F23&lt;&gt;"x",IF(Declaration!I32&lt;&gt;"",Declaration!I32,"None selected"),"x")</f>
        <v>None selected</v>
      </c>
      <c r="H23" s="74" t="str">
        <f>IF(ISBLANK(Declaration!J32),"",Declaration!J32)</f>
        <v/>
      </c>
      <c r="I23" s="146" t="s">
        <v>202</v>
      </c>
      <c r="J23" s="52" t="str">
        <f t="shared" si="7"/>
        <v/>
      </c>
      <c r="K23" s="75"/>
      <c r="L23" s="76"/>
      <c r="M23" s="207">
        <f t="shared" si="8"/>
        <v>1</v>
      </c>
      <c r="N23" s="207" t="str">
        <f t="shared" si="5"/>
        <v>n</v>
      </c>
      <c r="O23" s="194">
        <f t="shared" si="2"/>
        <v>1</v>
      </c>
      <c r="P23" s="214" t="str">
        <f t="shared" si="6"/>
        <v>n</v>
      </c>
      <c r="Q23" s="194" t="str">
        <f>IF(Countries!C23="Yes",Countries!B23,"")</f>
        <v/>
      </c>
      <c r="R23" s="215"/>
      <c r="S23" s="191"/>
    </row>
    <row r="24" spans="2:31" s="73" customFormat="1" ht="45" customHeight="1">
      <c r="B24" s="65"/>
      <c r="C24" s="65" t="s">
        <v>12</v>
      </c>
      <c r="D24" s="67" t="str">
        <f>Declaration!D33</f>
        <v xml:space="preserve">using recruiters that do not comply with local labor laws of the country in which the recruiting takes place? </v>
      </c>
      <c r="E24" s="160" t="str">
        <f>IF(ISBLANK(Declaration!F33),"",Declaration!F33)</f>
        <v/>
      </c>
      <c r="F24" s="74" t="str">
        <f>Declaration!G33</f>
        <v/>
      </c>
      <c r="G24" s="74" t="str">
        <f>IF(F24&lt;&gt;"x",IF(Declaration!I33&lt;&gt;"",Declaration!I33,"None selected"),"x")</f>
        <v>None selected</v>
      </c>
      <c r="H24" s="74" t="str">
        <f>IF(ISBLANK(Declaration!J33),"",Declaration!J33)</f>
        <v/>
      </c>
      <c r="I24" s="146" t="s">
        <v>202</v>
      </c>
      <c r="J24" s="52" t="str">
        <f t="shared" si="7"/>
        <v/>
      </c>
      <c r="K24" s="75"/>
      <c r="L24" s="76"/>
      <c r="M24" s="207">
        <f t="shared" si="8"/>
        <v>1</v>
      </c>
      <c r="N24" s="207" t="str">
        <f t="shared" si="5"/>
        <v>n</v>
      </c>
      <c r="O24" s="194">
        <f t="shared" si="2"/>
        <v>1</v>
      </c>
      <c r="P24" s="214" t="str">
        <f t="shared" si="6"/>
        <v>n</v>
      </c>
      <c r="Q24" s="194" t="str">
        <f>IF(Countries!C24="Yes",Countries!B24,"")</f>
        <v/>
      </c>
      <c r="R24" s="215"/>
      <c r="S24" s="191"/>
    </row>
    <row r="25" spans="2:31" s="73" customFormat="1" ht="45" customHeight="1">
      <c r="B25" s="65"/>
      <c r="C25" s="65" t="s">
        <v>13</v>
      </c>
      <c r="D25" s="67" t="str">
        <f>Declaration!D34</f>
        <v>charging employees recruitment fees, according to the definition provided in the Glossary? Please note: You must read the definition of recruitment fees to accurately answer this question.</v>
      </c>
      <c r="E25" s="160" t="str">
        <f>IF(ISBLANK(Declaration!F34),"",Declaration!F34)</f>
        <v/>
      </c>
      <c r="F25" s="74" t="str">
        <f>Declaration!G34</f>
        <v/>
      </c>
      <c r="G25" s="74" t="str">
        <f>IF(F25&lt;&gt;"x",IF(Declaration!I34&lt;&gt;"",Declaration!I34,"None selected"),"x")</f>
        <v>None selected</v>
      </c>
      <c r="H25" s="74" t="str">
        <f>IF(ISBLANK(Declaration!J34),"",Declaration!J34)</f>
        <v/>
      </c>
      <c r="I25" s="146" t="s">
        <v>202</v>
      </c>
      <c r="J25" s="52" t="str">
        <f t="shared" si="7"/>
        <v/>
      </c>
      <c r="K25" s="75"/>
      <c r="L25" s="76"/>
      <c r="M25" s="207">
        <f t="shared" si="8"/>
        <v>1</v>
      </c>
      <c r="N25" s="207" t="str">
        <f t="shared" si="5"/>
        <v>n</v>
      </c>
      <c r="O25" s="194">
        <f t="shared" si="2"/>
        <v>1</v>
      </c>
      <c r="P25" s="214" t="str">
        <f t="shared" si="6"/>
        <v>n</v>
      </c>
      <c r="Q25" s="194" t="str">
        <f>IF(Countries!C25="Yes",Countries!B25,"")</f>
        <v/>
      </c>
      <c r="R25" s="215"/>
      <c r="S25" s="191"/>
    </row>
    <row r="26" spans="2:31" s="73" customFormat="1" ht="45" customHeight="1">
      <c r="B26" s="65"/>
      <c r="C26" s="65" t="s">
        <v>15</v>
      </c>
      <c r="D26" s="67" t="str">
        <f>Declaration!D35</f>
        <v>procuring commercial sex acts during the length of the contract?</v>
      </c>
      <c r="E26" s="160" t="str">
        <f>IF(ISBLANK(Declaration!F35),"",Declaration!F35)</f>
        <v/>
      </c>
      <c r="F26" s="74" t="str">
        <f>Declaration!G35</f>
        <v/>
      </c>
      <c r="G26" s="74" t="str">
        <f>IF(F26&lt;&gt;"x",IF(Declaration!I35&lt;&gt;"",Declaration!I35,"None selected"),"x")</f>
        <v>None selected</v>
      </c>
      <c r="H26" s="74" t="str">
        <f>IF(ISBLANK(Declaration!J35),"",Declaration!J35)</f>
        <v/>
      </c>
      <c r="I26" s="146" t="s">
        <v>202</v>
      </c>
      <c r="J26" s="52" t="str">
        <f t="shared" si="7"/>
        <v/>
      </c>
      <c r="K26" s="75"/>
      <c r="L26" s="76"/>
      <c r="M26" s="207">
        <f t="shared" ref="M26" si="9">IF(E26="",1,2)</f>
        <v>1</v>
      </c>
      <c r="N26" s="207" t="str">
        <f t="shared" si="5"/>
        <v>n</v>
      </c>
      <c r="O26" s="194">
        <f t="shared" ref="O26" si="10">SUM(M26:N26)</f>
        <v>1</v>
      </c>
      <c r="P26" s="214" t="str">
        <f t="shared" si="6"/>
        <v>n</v>
      </c>
      <c r="Q26" s="194" t="str">
        <f>IF(Countries!C26="Yes",Countries!B26,"")</f>
        <v/>
      </c>
      <c r="R26" s="215"/>
      <c r="S26" s="191"/>
    </row>
    <row r="27" spans="2:31" s="24" customFormat="1" ht="45" customHeight="1">
      <c r="B27" s="21">
        <v>7</v>
      </c>
      <c r="C27" s="23"/>
      <c r="D27" s="346" t="str">
        <f>Declaration!D36</f>
        <v>Does your company issue and enforce a policy/policies explicitly ensuring the following:</v>
      </c>
      <c r="E27" s="347"/>
      <c r="F27" s="347"/>
      <c r="G27" s="347"/>
      <c r="H27" s="347"/>
      <c r="I27" s="347"/>
      <c r="J27" s="348"/>
      <c r="K27" s="32"/>
      <c r="L27" s="33"/>
      <c r="M27" s="196"/>
      <c r="N27" s="196"/>
      <c r="O27" s="197"/>
      <c r="P27" s="216"/>
      <c r="Q27" s="194" t="str">
        <f>IF(Countries!C27="Yes",Countries!B27,"")</f>
        <v/>
      </c>
      <c r="R27" s="217"/>
      <c r="S27" s="192"/>
    </row>
    <row r="28" spans="2:31" s="64" customFormat="1" ht="70" customHeight="1">
      <c r="B28" s="65"/>
      <c r="C28" s="65" t="s">
        <v>9</v>
      </c>
      <c r="D28" s="67" t="str">
        <f>Declaration!D37</f>
        <v>the provision or payment of return transportation for all foreign migrant workers at the end of their period of employment if they were brought to the country for the purpose of working for your company (directly or through recruiters) unless they fall under the exceptions outlined in the Glossary under 'Return Transportation'?</v>
      </c>
      <c r="E28" s="74" t="str">
        <f>IF(ISBLANK(Declaration!F37),"",Declaration!F37)</f>
        <v/>
      </c>
      <c r="F28" s="74" t="str">
        <f>Declaration!G37</f>
        <v/>
      </c>
      <c r="G28" s="74" t="str">
        <f>IF(F28&lt;&gt;"x",IF(Declaration!I37&lt;&gt;"",Declaration!I37,"None selected"),"x")</f>
        <v>None selected</v>
      </c>
      <c r="H28" s="74" t="str">
        <f>IF(ISBLANK(Declaration!J37),"",Declaration!J37)</f>
        <v/>
      </c>
      <c r="I28" s="146" t="s">
        <v>202</v>
      </c>
      <c r="J28" s="52" t="str">
        <f t="shared" ref="J28:J33" si="11">IF(F28="Policy Required",IF(G28="URL",IF(H28="","Provide the URL to your policy.",""),IF(G28="File",IF(H28="","Provide your policy's file name.",""),"Indicate whether you will upload a file or provide a URL to your policy.")),"")</f>
        <v/>
      </c>
      <c r="K28" s="69"/>
      <c r="L28" s="70"/>
      <c r="M28" s="207">
        <f t="shared" ref="M28:M55" si="12">IF(E28="",1,2)</f>
        <v>1</v>
      </c>
      <c r="N28" s="207" t="str">
        <f t="shared" ref="N28:N33" si="13">IF(ISNUMBER(SEARCH("Required",F28)), IF(G28="URL",IF(H28&lt;&gt;"",2,1),IF(G28="File",IF(H28&lt;&gt;"",2,1))),"n")</f>
        <v>n</v>
      </c>
      <c r="O28" s="194">
        <f t="shared" si="2"/>
        <v>1</v>
      </c>
      <c r="P28" s="214" t="str">
        <f>IF(N28="n",IF(M28=2,"y","n"),IF(N28=2,"y","n"))</f>
        <v>n</v>
      </c>
      <c r="Q28" s="194" t="str">
        <f>IF(Countries!C28="Yes",Countries!B28,"")</f>
        <v/>
      </c>
      <c r="R28" s="211"/>
      <c r="S28" s="155"/>
    </row>
    <row r="29" spans="2:31" s="64" customFormat="1" ht="45" customHeight="1">
      <c r="B29" s="65"/>
      <c r="C29" s="65" t="s">
        <v>10</v>
      </c>
      <c r="D29" s="67" t="str">
        <f>Declaration!D38</f>
        <v>housing provided or arranged for your employees meets host-country housing and safety standards?</v>
      </c>
      <c r="E29" s="74" t="str">
        <f>IF(ISBLANK(Declaration!F38),"",Declaration!F38)</f>
        <v/>
      </c>
      <c r="F29" s="74" t="str">
        <f>Declaration!G38</f>
        <v/>
      </c>
      <c r="G29" s="74" t="str">
        <f>IF(F29&lt;&gt;"x",IF(Declaration!I38&lt;&gt;"",Declaration!I38,"None selected"),"x")</f>
        <v>None selected</v>
      </c>
      <c r="H29" s="74" t="str">
        <f>IF(ISBLANK(Declaration!J38),"",Declaration!J38)</f>
        <v/>
      </c>
      <c r="I29" s="146" t="s">
        <v>202</v>
      </c>
      <c r="J29" s="52" t="str">
        <f t="shared" si="11"/>
        <v/>
      </c>
      <c r="K29" s="69"/>
      <c r="L29" s="70"/>
      <c r="M29" s="207">
        <f t="shared" si="12"/>
        <v>1</v>
      </c>
      <c r="N29" s="207" t="str">
        <f t="shared" si="13"/>
        <v>n</v>
      </c>
      <c r="O29" s="194">
        <f t="shared" si="2"/>
        <v>1</v>
      </c>
      <c r="P29" s="214" t="str">
        <f t="shared" ref="P29:P33" si="14">IF(N29="n",IF(M29=2,"y","n"),IF(N29=2,"y","n"))</f>
        <v>n</v>
      </c>
      <c r="Q29" s="194" t="str">
        <f>IF(Countries!C29="Yes",Countries!B29,"")</f>
        <v/>
      </c>
      <c r="R29" s="211"/>
      <c r="S29" s="155"/>
    </row>
    <row r="30" spans="2:31" s="64" customFormat="1" ht="45" customHeight="1">
      <c r="B30" s="65"/>
      <c r="C30" s="65" t="s">
        <v>11</v>
      </c>
      <c r="D30" s="67" t="str">
        <f>Declaration!D39</f>
        <v>migrant workers can cancel their employment contracts with no financial penalty before they relocate for work?</v>
      </c>
      <c r="E30" s="74" t="str">
        <f>IF(ISBLANK(Declaration!F39),"",Declaration!F39)</f>
        <v/>
      </c>
      <c r="F30" s="74" t="str">
        <f>Declaration!G39</f>
        <v/>
      </c>
      <c r="G30" s="74" t="str">
        <f>IF(F30&lt;&gt;"x",IF(Declaration!I39&lt;&gt;"",Declaration!I39,"None selected"),"x")</f>
        <v>None selected</v>
      </c>
      <c r="H30" s="74" t="str">
        <f>IF(ISBLANK(Declaration!J39),"",Declaration!J39)</f>
        <v/>
      </c>
      <c r="I30" s="146" t="s">
        <v>202</v>
      </c>
      <c r="J30" s="52" t="str">
        <f t="shared" si="11"/>
        <v/>
      </c>
      <c r="K30" s="69"/>
      <c r="L30" s="70"/>
      <c r="M30" s="207">
        <f t="shared" si="12"/>
        <v>1</v>
      </c>
      <c r="N30" s="207" t="str">
        <f t="shared" si="13"/>
        <v>n</v>
      </c>
      <c r="O30" s="194">
        <f t="shared" si="2"/>
        <v>1</v>
      </c>
      <c r="P30" s="214" t="str">
        <f t="shared" si="14"/>
        <v>n</v>
      </c>
      <c r="Q30" s="194" t="str">
        <f>IF(Countries!C30="Yes",Countries!B30,"")</f>
        <v/>
      </c>
      <c r="R30" s="211"/>
      <c r="S30" s="155"/>
    </row>
    <row r="31" spans="2:31" s="64" customFormat="1" ht="45" customHeight="1">
      <c r="B31" s="65"/>
      <c r="C31" s="65" t="s">
        <v>12</v>
      </c>
      <c r="D31" s="67" t="str">
        <f>Declaration!D40</f>
        <v>wages meet applicable host country legal requirements or, if there is no legal minimum wage, wages are aligned with the prevailing industry wage?</v>
      </c>
      <c r="E31" s="74" t="str">
        <f>IF(ISBLANK(Declaration!F40),"",Declaration!F40)</f>
        <v/>
      </c>
      <c r="F31" s="74" t="str">
        <f>Declaration!G40</f>
        <v/>
      </c>
      <c r="G31" s="74" t="str">
        <f>IF(F31&lt;&gt;"x",IF(Declaration!I40&lt;&gt;"",Declaration!I40,"None selected"),"x")</f>
        <v>None selected</v>
      </c>
      <c r="H31" s="74" t="str">
        <f>IF(ISBLANK(Declaration!J40),"",Declaration!J40)</f>
        <v/>
      </c>
      <c r="I31" s="146" t="s">
        <v>202</v>
      </c>
      <c r="J31" s="52" t="str">
        <f t="shared" si="11"/>
        <v/>
      </c>
      <c r="K31" s="69"/>
      <c r="L31" s="70"/>
      <c r="M31" s="207">
        <f t="shared" si="12"/>
        <v>1</v>
      </c>
      <c r="N31" s="207" t="str">
        <f t="shared" si="13"/>
        <v>n</v>
      </c>
      <c r="O31" s="194">
        <f t="shared" si="2"/>
        <v>1</v>
      </c>
      <c r="P31" s="214" t="str">
        <f t="shared" si="14"/>
        <v>n</v>
      </c>
      <c r="Q31" s="194" t="str">
        <f>IF(Countries!C31="Yes",Countries!B31,"")</f>
        <v/>
      </c>
      <c r="R31" s="211"/>
      <c r="S31" s="155"/>
    </row>
    <row r="32" spans="2:31" s="64" customFormat="1" ht="65.5" customHeight="1">
      <c r="B32" s="65"/>
      <c r="C32" s="65" t="s">
        <v>13</v>
      </c>
      <c r="D32" s="67" t="str">
        <f>Declaration!D41</f>
        <v>employees, including those hired by recruiters, are provided with detailed and accurate employment agreements or similar work papers, prior to relocation in cases where the employee must relocate to perform the work, and in a language understood by the employee?</v>
      </c>
      <c r="E32" s="74" t="str">
        <f>IF(ISBLANK(Declaration!F41),"",Declaration!F41)</f>
        <v/>
      </c>
      <c r="F32" s="74" t="str">
        <f>Declaration!G41</f>
        <v/>
      </c>
      <c r="G32" s="74" t="str">
        <f>IF(F32&lt;&gt;"x",IF(Declaration!I41&lt;&gt;"",Declaration!I41,"None selected"),"x")</f>
        <v>None selected</v>
      </c>
      <c r="H32" s="74" t="str">
        <f>IF(ISBLANK(Declaration!J41),"",Declaration!J41)</f>
        <v/>
      </c>
      <c r="I32" s="146" t="s">
        <v>202</v>
      </c>
      <c r="J32" s="52" t="str">
        <f t="shared" si="11"/>
        <v/>
      </c>
      <c r="K32" s="69"/>
      <c r="L32" s="70"/>
      <c r="M32" s="207">
        <f t="shared" si="12"/>
        <v>1</v>
      </c>
      <c r="N32" s="207" t="str">
        <f t="shared" si="13"/>
        <v>n</v>
      </c>
      <c r="O32" s="194">
        <f t="shared" si="2"/>
        <v>1</v>
      </c>
      <c r="P32" s="214" t="str">
        <f t="shared" si="14"/>
        <v>n</v>
      </c>
      <c r="Q32" s="194" t="str">
        <f>IF(Countries!C32="Yes",Countries!B32,"")</f>
        <v/>
      </c>
      <c r="R32" s="211"/>
      <c r="S32" s="155"/>
    </row>
    <row r="33" spans="2:31" s="64" customFormat="1" ht="45" customHeight="1">
      <c r="B33" s="65"/>
      <c r="C33" s="65" t="s">
        <v>15</v>
      </c>
      <c r="D33" s="67" t="str">
        <f>Declaration!D42</f>
        <v>document checks (including proof of age documents) of all employees before they begin working to confirm they are allowed to work according to legal standards and applicable company policies?</v>
      </c>
      <c r="E33" s="74" t="str">
        <f>IF(ISBLANK(Declaration!F42),"",Declaration!F42)</f>
        <v/>
      </c>
      <c r="F33" s="74" t="str">
        <f>Declaration!G42</f>
        <v/>
      </c>
      <c r="G33" s="74" t="str">
        <f>IF(F33&lt;&gt;"x",IF(Declaration!I42&lt;&gt;"",Declaration!I42,"None selected"),"x")</f>
        <v>None selected</v>
      </c>
      <c r="H33" s="74" t="str">
        <f>IF(ISBLANK(Declaration!J42),"",Declaration!J42)</f>
        <v/>
      </c>
      <c r="I33" s="146" t="s">
        <v>202</v>
      </c>
      <c r="J33" s="52" t="str">
        <f t="shared" si="11"/>
        <v/>
      </c>
      <c r="K33" s="69"/>
      <c r="L33" s="70"/>
      <c r="M33" s="207">
        <f t="shared" si="12"/>
        <v>1</v>
      </c>
      <c r="N33" s="207" t="str">
        <f t="shared" si="13"/>
        <v>n</v>
      </c>
      <c r="O33" s="194">
        <f t="shared" si="2"/>
        <v>1</v>
      </c>
      <c r="P33" s="214" t="str">
        <f t="shared" si="14"/>
        <v>n</v>
      </c>
      <c r="Q33" s="194" t="str">
        <f>IF(Countries!C33="Yes",Countries!B33,"")</f>
        <v/>
      </c>
      <c r="R33" s="211"/>
      <c r="S33" s="155"/>
    </row>
    <row r="34" spans="2:31" s="92" customFormat="1" ht="31.25" customHeight="1">
      <c r="B34" s="333" t="s">
        <v>198</v>
      </c>
      <c r="C34" s="334"/>
      <c r="D34" s="334"/>
      <c r="E34" s="334"/>
      <c r="F34" s="334"/>
      <c r="G34" s="334"/>
      <c r="H34" s="334"/>
      <c r="I34" s="334"/>
      <c r="J34" s="334"/>
      <c r="K34" s="334"/>
      <c r="L34" s="335"/>
      <c r="M34" s="203"/>
      <c r="N34" s="203"/>
      <c r="O34" s="209"/>
      <c r="P34" s="206"/>
      <c r="Q34" s="194" t="str">
        <f>IF(Countries!C34="Yes",Countries!B34,"")</f>
        <v/>
      </c>
      <c r="R34" s="205"/>
      <c r="S34" s="91"/>
      <c r="T34" s="91"/>
      <c r="U34" s="91"/>
      <c r="V34" s="91"/>
      <c r="W34" s="91"/>
      <c r="X34" s="91"/>
      <c r="Y34" s="91"/>
      <c r="Z34" s="91"/>
      <c r="AA34" s="91"/>
      <c r="AB34" s="91"/>
      <c r="AC34" s="91"/>
      <c r="AD34" s="91"/>
      <c r="AE34" s="91"/>
    </row>
    <row r="35" spans="2:31" s="64" customFormat="1" ht="45" customHeight="1">
      <c r="B35" s="81">
        <v>8</v>
      </c>
      <c r="C35" s="82"/>
      <c r="D35" s="83" t="str">
        <f>Declaration!D44</f>
        <v>Are your suppliers required to accept and comply with your policies listed in Questions 6 and 7?</v>
      </c>
      <c r="E35" s="84" t="str">
        <f>IF(ISBLANK(Declaration!F44),"",Declaration!F44)</f>
        <v/>
      </c>
      <c r="F35" s="84" t="str">
        <f>Declaration!G44</f>
        <v/>
      </c>
      <c r="G35" s="84" t="str">
        <f>IF(F35&lt;&gt;"x",IF(Declaration!I44&lt;&gt;"",Declaration!I44,"None selected"),"x")</f>
        <v>None selected</v>
      </c>
      <c r="H35" s="84" t="str">
        <f>IF(ISBLANK(Declaration!J44),"",Declaration!J44)</f>
        <v/>
      </c>
      <c r="I35" s="150" t="s">
        <v>202</v>
      </c>
      <c r="J35" s="85" t="str">
        <f>IF(F35="Policy Required",IF(G35="URL",IF(H35="","Provide the URL to your policy.",""),IF(G35="File",IF(H35="","Provide your policy's file name.",""),"Indicate whether you will upload a file or provide a URL to your policy.")),"")</f>
        <v/>
      </c>
      <c r="K35" s="62"/>
      <c r="L35" s="63"/>
      <c r="M35" s="207">
        <f t="shared" si="12"/>
        <v>1</v>
      </c>
      <c r="N35" s="207" t="str">
        <f>IF(ISNUMBER(SEARCH("Required",F35)), IF(G35="URL",IF(H35&lt;&gt;"",2,1),IF(G35="File",IF(H35&lt;&gt;"",2,1))),"n")</f>
        <v>n</v>
      </c>
      <c r="O35" s="194">
        <f t="shared" si="2"/>
        <v>1</v>
      </c>
      <c r="P35" s="214" t="str">
        <f>IF(N35="n",IF(M35=2,"y","n"),IF(N35=2,"y","n"))</f>
        <v>n</v>
      </c>
      <c r="Q35" s="194" t="str">
        <f>IF(Countries!C35="Yes",Countries!B35,"")</f>
        <v/>
      </c>
      <c r="R35" s="211"/>
      <c r="S35" s="155"/>
    </row>
    <row r="36" spans="2:31" s="93" customFormat="1" ht="31.75" customHeight="1">
      <c r="B36" s="333" t="s">
        <v>199</v>
      </c>
      <c r="C36" s="334"/>
      <c r="D36" s="334"/>
      <c r="E36" s="334"/>
      <c r="F36" s="334"/>
      <c r="G36" s="334"/>
      <c r="H36" s="334"/>
      <c r="I36" s="334"/>
      <c r="J36" s="334"/>
      <c r="K36" s="334"/>
      <c r="L36" s="335"/>
      <c r="M36" s="203"/>
      <c r="N36" s="203"/>
      <c r="O36" s="209"/>
      <c r="P36" s="218"/>
      <c r="Q36" s="194" t="str">
        <f>IF(Countries!C36="Yes",Countries!B36,"")</f>
        <v/>
      </c>
      <c r="R36" s="219"/>
      <c r="S36" s="193"/>
    </row>
    <row r="37" spans="2:31" s="64" customFormat="1" ht="63" customHeight="1">
      <c r="B37" s="58">
        <v>9</v>
      </c>
      <c r="C37" s="59"/>
      <c r="D37" s="60" t="str">
        <f>Declaration!D46</f>
        <v>Does your company perform formal screening and evaluation of prospective recruiters to determine if they (i) operate in compliance with the law and applicable company policies, and (ii) observe the "employers pay" principle of not charging any recruitment fees to workers, as defined in the glossary?</v>
      </c>
      <c r="E37" s="86" t="str">
        <f>IF(ISBLANK(Declaration!F46),"",Declaration!F46)</f>
        <v/>
      </c>
      <c r="F37" s="86" t="str">
        <f>Declaration!G46</f>
        <v/>
      </c>
      <c r="G37" s="86" t="str">
        <f>IF(F37&lt;&gt;"x",IF(Declaration!I46&lt;&gt;"",Declaration!I46,"None selected"),"x")</f>
        <v>None selected</v>
      </c>
      <c r="H37" s="86" t="str">
        <f>IF(ISBLANK(Declaration!J46),"",Declaration!J46)</f>
        <v/>
      </c>
      <c r="I37" s="148" t="s">
        <v>202</v>
      </c>
      <c r="J37" s="85" t="str">
        <f>IF(F37="Policy Required",IF(G37="URL",IF(H37="","Provide the URL to your policy.",""),IF(G37="File",IF(H37="","Provide the file name of your policy",""),"Indicate whether you will upload a file or provide a URL to your policy.")),"")</f>
        <v/>
      </c>
      <c r="K37" s="62"/>
      <c r="L37" s="63"/>
      <c r="M37" s="207">
        <f t="shared" ref="M37" si="15">IF(E37="",1,2)</f>
        <v>1</v>
      </c>
      <c r="N37" s="207" t="str">
        <f>IF(ISNUMBER(SEARCH("Required",F37)), IF(G37="URL",IF(H37&lt;&gt;"",2,1),IF(G37="File",2,1)),"n")</f>
        <v>n</v>
      </c>
      <c r="O37" s="194">
        <f t="shared" ref="O37" si="16">SUM(M37:N37)</f>
        <v>1</v>
      </c>
      <c r="P37" s="214" t="str">
        <f>IF(N37="n",IF(M37=2,"y","n"),IF(N37=2,"y","n"))</f>
        <v>n</v>
      </c>
      <c r="Q37" s="194" t="str">
        <f>IF(Countries!C37="Yes",Countries!B37,"")</f>
        <v/>
      </c>
      <c r="R37" s="211"/>
      <c r="S37" s="155"/>
    </row>
    <row r="38" spans="2:31" s="64" customFormat="1" ht="74.5" customHeight="1">
      <c r="B38" s="65">
        <v>10</v>
      </c>
      <c r="C38" s="66"/>
      <c r="D38" s="67" t="str">
        <f>Declaration!D47</f>
        <v>Does your company engage in verification activities to identify, assess and manage risks specific to slavery and human trafficking in its operations and supply chains?</v>
      </c>
      <c r="E38" s="74" t="str">
        <f>IF(ISBLANK(Declaration!F47),"",Declaration!F47)</f>
        <v/>
      </c>
      <c r="F38" s="74" t="str">
        <f>Declaration!G47</f>
        <v/>
      </c>
      <c r="G38" s="74" t="str">
        <f>IF(F38&lt;&gt;"x",IF(Declaration!I47&lt;&gt;"",Declaration!I47,"None selected"),"x")</f>
        <v>None selected</v>
      </c>
      <c r="H38" s="74" t="str">
        <f>IF(ISBLANK(Declaration!J47),"",Declaration!J47)</f>
        <v/>
      </c>
      <c r="I38" s="146" t="s">
        <v>202</v>
      </c>
      <c r="J38" s="80" t="str">
        <f>IF(F38="Proof of risk identification and verification process required",IF(G38="URL",IF(H38="","Provide the URL to your proof of risk idenitification and verification process.",""),IF(G38="File",IF(H38="","Provide the file name of your proof of risk idenitification and verification process.",""),"Indicate whether you will upload a file or provide a URL to your proof of risk idenitification and verification process.")),"")</f>
        <v/>
      </c>
      <c r="K38" s="69"/>
      <c r="L38" s="70"/>
      <c r="M38" s="207">
        <f t="shared" si="12"/>
        <v>1</v>
      </c>
      <c r="N38" s="207" t="str">
        <f>IF(ISNUMBER(SEARCH("Required",F38)), IF(G38="URL",IF(H38&lt;&gt;"",2,1),IF(G38="File",2,1)),"n")</f>
        <v>n</v>
      </c>
      <c r="O38" s="194">
        <f t="shared" si="2"/>
        <v>1</v>
      </c>
      <c r="P38" s="214" t="str">
        <f>IF(N38="n",IF(M38=2,"y","n"),IF(N38=2,"y","n"))</f>
        <v>n</v>
      </c>
      <c r="Q38" s="194" t="str">
        <f>IF(Countries!C38="Yes",Countries!B38,"")</f>
        <v/>
      </c>
      <c r="R38" s="211"/>
      <c r="S38" s="155"/>
    </row>
    <row r="39" spans="2:31" s="64" customFormat="1" ht="60" customHeight="1">
      <c r="B39" s="65">
        <v>11</v>
      </c>
      <c r="C39" s="66"/>
      <c r="D39" s="233" t="str">
        <f>Declaration!D48</f>
        <v>If you answered 'Yes' to Question 10, does your company use an independent third party to conduct these verification activities?</v>
      </c>
      <c r="E39" s="74" t="str">
        <f>IF(E38&lt;&gt;"Yes","x",IF(ISBLANK(Declaration!F48),"",Declaration!F48))</f>
        <v>x</v>
      </c>
      <c r="F39" s="74" t="str">
        <f>IF(ISBLANK(Declaration!G48),"",Declaration!G48)</f>
        <v/>
      </c>
      <c r="G39" s="74" t="str">
        <f>IF(F39&lt;&gt;"x",IF(Declaration!I48&lt;&gt;"",Declaration!I48,"None selected"),"x")</f>
        <v>None selected</v>
      </c>
      <c r="H39" s="74" t="str">
        <f>IF(ISBLANK(Declaration!J48),"",Declaration!J48)</f>
        <v/>
      </c>
      <c r="I39" s="146" t="s">
        <v>202</v>
      </c>
      <c r="J39" s="80" t="str">
        <f>IF(F39="Proof of risk identification and verification process required",IF(G39="URL",IF(H39="","Provide the URL to your proof of risk idenitification and verification process.",""),IF(G39="File",IF(H39="","Provide the file name of your proof of risk idenitification and verification process.",""),"Indicate whether you will upload a file or provide a URL to your proof of risk idenitification and verification process.")),"")</f>
        <v/>
      </c>
      <c r="K39" s="71"/>
      <c r="L39" s="72"/>
      <c r="M39" s="207">
        <f>IF(E38="Yes",IF(E39="",1,2),2)</f>
        <v>2</v>
      </c>
      <c r="N39" s="207" t="str">
        <f>IF(ISNUMBER(SEARCH("Required",F39)), IF(G39="",1,2), "n")</f>
        <v>n</v>
      </c>
      <c r="O39" s="194">
        <f t="shared" si="2"/>
        <v>2</v>
      </c>
      <c r="P39" s="214" t="str">
        <f>IF(N39="n",IF(M39=2,"y","n"))</f>
        <v>y</v>
      </c>
      <c r="Q39" s="194" t="str">
        <f>IF(Countries!C39="Yes",Countries!B39,"")</f>
        <v/>
      </c>
      <c r="R39" s="211"/>
      <c r="S39" s="155"/>
    </row>
    <row r="40" spans="2:31" s="92" customFormat="1" ht="31.5" customHeight="1">
      <c r="B40" s="333" t="s">
        <v>30</v>
      </c>
      <c r="C40" s="334"/>
      <c r="D40" s="334"/>
      <c r="E40" s="334"/>
      <c r="F40" s="334"/>
      <c r="G40" s="334"/>
      <c r="H40" s="334"/>
      <c r="I40" s="334"/>
      <c r="J40" s="334"/>
      <c r="K40" s="349"/>
      <c r="L40" s="350"/>
      <c r="M40" s="203"/>
      <c r="N40" s="203"/>
      <c r="O40" s="209"/>
      <c r="P40" s="206"/>
      <c r="Q40" s="194" t="str">
        <f>IF(Countries!C40="Yes",Countries!B40,"")</f>
        <v/>
      </c>
      <c r="R40" s="205"/>
      <c r="S40" s="91"/>
      <c r="T40" s="91"/>
      <c r="U40" s="91"/>
      <c r="V40" s="91"/>
      <c r="W40" s="91"/>
      <c r="X40" s="91"/>
      <c r="Y40" s="91"/>
      <c r="Z40" s="91"/>
      <c r="AA40" s="91"/>
      <c r="AB40" s="91"/>
      <c r="AC40" s="91"/>
      <c r="AD40" s="91"/>
      <c r="AE40" s="91"/>
    </row>
    <row r="41" spans="2:31" s="64" customFormat="1" ht="62.5" customHeight="1">
      <c r="B41" s="81">
        <v>12</v>
      </c>
      <c r="C41" s="81"/>
      <c r="D41" s="83" t="str">
        <f>Declaration!D50</f>
        <v>Do your employees who have direct responsibility for supply chain management and recruitment receive training on how to mitigate risk of slavery and human trafficking?</v>
      </c>
      <c r="E41" s="84" t="str">
        <f>IF(ISBLANK(Declaration!F50),"",Declaration!F50)</f>
        <v/>
      </c>
      <c r="F41" s="84" t="str">
        <f>Declaration!G50</f>
        <v/>
      </c>
      <c r="G41" s="84" t="str">
        <f>IF(F41&lt;&gt;"x",IF(Declaration!I50&lt;&gt;"",Declaration!I50,"None selected"),"x")</f>
        <v>None selected</v>
      </c>
      <c r="H41" s="84" t="str">
        <f>IF(ISBLANK(Declaration!J50),"",Declaration!J50)</f>
        <v/>
      </c>
      <c r="I41" s="150" t="s">
        <v>202</v>
      </c>
      <c r="J41" s="87" t="str">
        <f>IF(F41="Proof of training required",IF(G41="URL",IF(H41="","Provide the URL to your proof of training.",""),IF(G41="File",IF(H41="","Provide the file name of your proof of training.",""),"Indicate whether you will upload a file or provide a URL to your proof of training.")),"")</f>
        <v/>
      </c>
      <c r="K41" s="88"/>
      <c r="L41" s="89"/>
      <c r="M41" s="207">
        <f t="shared" si="12"/>
        <v>1</v>
      </c>
      <c r="N41" s="207" t="str">
        <f>IF(ISNUMBER(SEARCH("Required",F41)), IF(G41="URL",IF(H41&lt;&gt;"",2,1),IF(G41="File",IF(H41&lt;&gt;"",2,1))),"n")</f>
        <v>n</v>
      </c>
      <c r="O41" s="194">
        <f t="shared" si="2"/>
        <v>1</v>
      </c>
      <c r="P41" s="214" t="str">
        <f>IF(N41="n",IF(M41=2,"y","n"),IF(N41=2,"y","n"))</f>
        <v>n</v>
      </c>
      <c r="Q41" s="194" t="str">
        <f>IF(Countries!C41="Yes",Countries!B41,"")</f>
        <v/>
      </c>
      <c r="R41" s="211"/>
      <c r="S41" s="155"/>
    </row>
    <row r="42" spans="2:31" s="92" customFormat="1" ht="31.5" customHeight="1">
      <c r="B42" s="333" t="s">
        <v>214</v>
      </c>
      <c r="C42" s="334"/>
      <c r="D42" s="334"/>
      <c r="E42" s="334"/>
      <c r="F42" s="334"/>
      <c r="G42" s="334"/>
      <c r="H42" s="334"/>
      <c r="I42" s="334"/>
      <c r="J42" s="334"/>
      <c r="K42" s="351"/>
      <c r="L42" s="352"/>
      <c r="M42" s="203"/>
      <c r="N42" s="203"/>
      <c r="O42" s="209"/>
      <c r="P42" s="206"/>
      <c r="Q42" s="194" t="str">
        <f>IF(Countries!C42="Yes",Countries!B42,"")</f>
        <v/>
      </c>
      <c r="R42" s="205"/>
      <c r="S42" s="91"/>
      <c r="T42" s="91"/>
      <c r="U42" s="91"/>
      <c r="V42" s="91"/>
      <c r="W42" s="91"/>
      <c r="X42" s="91"/>
      <c r="Y42" s="91"/>
      <c r="Z42" s="91"/>
      <c r="AA42" s="91"/>
      <c r="AB42" s="91"/>
      <c r="AC42" s="91"/>
      <c r="AD42" s="91"/>
      <c r="AE42" s="91"/>
    </row>
    <row r="43" spans="2:31" s="64" customFormat="1" ht="63.5" customHeight="1">
      <c r="B43" s="58">
        <v>13</v>
      </c>
      <c r="C43" s="58"/>
      <c r="D43" s="60" t="str">
        <f>Declaration!D52</f>
        <v>Does your company have a process for employees and agents to report, without fear of retaliation, matters related to slavery and human trafficking?</v>
      </c>
      <c r="E43" s="86" t="str">
        <f>IF(ISBLANK(Declaration!F52),"",Declaration!F52)</f>
        <v/>
      </c>
      <c r="F43" s="86" t="str">
        <f>Declaration!G52</f>
        <v/>
      </c>
      <c r="G43" s="86" t="str">
        <f>IF(F43&lt;&gt;"x",IF(Declaration!I52&lt;&gt;"",Declaration!I52,"None selected"),"x")</f>
        <v>None selected</v>
      </c>
      <c r="H43" s="86" t="str">
        <f>IF(ISBLANK(Declaration!J52),"",Declaration!J52)</f>
        <v/>
      </c>
      <c r="I43" s="148" t="s">
        <v>202</v>
      </c>
      <c r="J43" s="85" t="str">
        <f>IF(F43="Proof of reporting process required",IF(G43="URL",IF(H43="","Provide the URL to your proof of reporting process.",""),IF(G43="File",IF(H43="","Provide the file name of your proof of reporting process.",""),"Indicate whether you will upload a file or provide a URL to your proof of reporting process.")),"")</f>
        <v/>
      </c>
      <c r="K43" s="62"/>
      <c r="L43" s="63"/>
      <c r="M43" s="207">
        <f t="shared" si="12"/>
        <v>1</v>
      </c>
      <c r="N43" s="207" t="str">
        <f>IF(ISNUMBER(SEARCH("Required",F43)), IF(G43="URL",IF(H43&lt;&gt;"",2,1),IF(G43="File",IF(H43&lt;&gt;"",2,1))),"n")</f>
        <v>n</v>
      </c>
      <c r="O43" s="194">
        <f t="shared" si="2"/>
        <v>1</v>
      </c>
      <c r="P43" s="214" t="str">
        <f>IF(N43="n",IF(M43=2,"y","n"),IF(N43=2,"y","n"))</f>
        <v>n</v>
      </c>
      <c r="Q43" s="194" t="str">
        <f>IF(Countries!C43="Yes",Countries!B43,"")</f>
        <v/>
      </c>
      <c r="R43" s="211"/>
      <c r="S43" s="155"/>
    </row>
    <row r="44" spans="2:31" s="64" customFormat="1" ht="63.5" customHeight="1">
      <c r="B44" s="90">
        <v>14</v>
      </c>
      <c r="C44" s="77"/>
      <c r="D44" s="78" t="str">
        <f>Declaration!D53</f>
        <v>Does your company maintain internal accountability standards and procedures for employees and agents who fail to meet company standards regarding slavery and human trafficking?</v>
      </c>
      <c r="E44" s="79" t="str">
        <f>IF(ISBLANK(Declaration!F53),"",Declaration!F53)</f>
        <v/>
      </c>
      <c r="F44" s="79" t="str">
        <f>Declaration!G53</f>
        <v/>
      </c>
      <c r="G44" s="79" t="str">
        <f>IF(F44&lt;&gt;"x",IF(Declaration!I53&lt;&gt;"",Declaration!I53,"None selected"),"x")</f>
        <v>None selected</v>
      </c>
      <c r="H44" s="79" t="str">
        <f>IF(ISBLANK(Declaration!J53),"",Declaration!J53)</f>
        <v/>
      </c>
      <c r="I44" s="149" t="s">
        <v>202</v>
      </c>
      <c r="J44" s="80" t="str">
        <f>IF(F44="Proof of standard required",IF(G44="URL",IF(H44="","Provide the URL to your proof of standard process.",""),IF(G44="File",IF(H44="","Provide the file name of your proof of standard.",""),"Indicate whether you will upload a file or provide a URL to your proof of standard.")),"")</f>
        <v/>
      </c>
      <c r="K44" s="69"/>
      <c r="L44" s="70"/>
      <c r="M44" s="207">
        <f t="shared" ref="M44" si="17">IF(E44="",1,2)</f>
        <v>1</v>
      </c>
      <c r="N44" s="207" t="str">
        <f>IF(ISNUMBER(SEARCH("Required",F44)), IF(G44="URL",IF(H44&lt;&gt;"",2,1),IF(G44="File",IF(H44&lt;&gt;"",2,1))),"n")</f>
        <v>n</v>
      </c>
      <c r="O44" s="194">
        <f t="shared" ref="O44" si="18">SUM(M44:N44)</f>
        <v>1</v>
      </c>
      <c r="P44" s="214" t="str">
        <f>IF(N44="n",IF(M44=2,"y","n"),IF(N44=2,"y","n"))</f>
        <v>n</v>
      </c>
      <c r="Q44" s="194" t="str">
        <f>IF(Countries!C44="Yes",Countries!B44,"")</f>
        <v/>
      </c>
      <c r="R44" s="211"/>
      <c r="S44" s="155"/>
    </row>
    <row r="45" spans="2:31" s="92" customFormat="1" ht="31.5" customHeight="1">
      <c r="B45" s="353" t="s">
        <v>16</v>
      </c>
      <c r="C45" s="354"/>
      <c r="D45" s="354"/>
      <c r="E45" s="354"/>
      <c r="F45" s="354"/>
      <c r="G45" s="354"/>
      <c r="H45" s="354"/>
      <c r="I45" s="354"/>
      <c r="J45" s="354"/>
      <c r="K45" s="354"/>
      <c r="L45" s="355"/>
      <c r="M45" s="203"/>
      <c r="N45" s="203"/>
      <c r="O45" s="209"/>
      <c r="P45" s="206"/>
      <c r="Q45" s="194" t="str">
        <f>IF(Countries!C45="Yes",Countries!B45,"")</f>
        <v/>
      </c>
      <c r="R45" s="205"/>
      <c r="S45" s="91"/>
      <c r="T45" s="91"/>
      <c r="U45" s="91"/>
      <c r="V45" s="91"/>
      <c r="W45" s="91"/>
      <c r="X45" s="91"/>
      <c r="Y45" s="91"/>
      <c r="Z45" s="91"/>
      <c r="AA45" s="91"/>
      <c r="AB45" s="91"/>
      <c r="AC45" s="91"/>
      <c r="AD45" s="91"/>
      <c r="AE45" s="91"/>
    </row>
    <row r="46" spans="2:31" s="64" customFormat="1" ht="78.5" customHeight="1">
      <c r="B46" s="81">
        <v>15</v>
      </c>
      <c r="C46" s="81"/>
      <c r="D46" s="83" t="str">
        <f>Declaration!D55</f>
        <v>Does your company require direct (first tier) suppliers to certify that materials incorporated into their products comply with all slavery and human trafficking laws of the country or countries in which they are doing business?</v>
      </c>
      <c r="E46" s="84" t="str">
        <f>IF(ISBLANK(Declaration!F55),"",Declaration!F55)</f>
        <v/>
      </c>
      <c r="F46" s="84" t="str">
        <f>Declaration!G55</f>
        <v/>
      </c>
      <c r="G46" s="84" t="str">
        <f>IF(F46&lt;&gt;"x",IF(Declaration!I55&lt;&gt;"",Declaration!I55,"None selected"),"x")</f>
        <v>None selected</v>
      </c>
      <c r="H46" s="84" t="str">
        <f>IF(ISBLANK(Declaration!J55),"",Declaration!J55)</f>
        <v/>
      </c>
      <c r="I46" s="150" t="s">
        <v>202</v>
      </c>
      <c r="J46" s="85" t="str">
        <f>IF(F46="Proof of certification required",IF(G46="URL",IF(H46="","Provide the URL to your proof of certification.",""),IF(G46="File",IF(H46="","Provide the file name of your proof of certification.",""),"Indicate whether you will upload a file or provide a URL to your proof of certification.")),"")</f>
        <v/>
      </c>
      <c r="K46" s="62"/>
      <c r="L46" s="63"/>
      <c r="M46" s="207">
        <f t="shared" si="12"/>
        <v>1</v>
      </c>
      <c r="N46" s="207" t="str">
        <f>IF(ISNUMBER(SEARCH("Required",F46)), IF(G46="URL",IF(H46&lt;&gt;"",2,1),IF(G46="File",IF(H46&lt;&gt;"",2,1))),"n")</f>
        <v>n</v>
      </c>
      <c r="O46" s="194">
        <f t="shared" si="2"/>
        <v>1</v>
      </c>
      <c r="P46" s="214" t="str">
        <f>IF(N46="n",IF(M46=2,"y","n"),IF(N46=2,"y","n"))</f>
        <v>n</v>
      </c>
      <c r="Q46" s="194" t="str">
        <f>IF(Countries!C46="Yes",Countries!B46,"")</f>
        <v/>
      </c>
      <c r="R46" s="211"/>
      <c r="S46" s="155"/>
    </row>
    <row r="47" spans="2:31" s="92" customFormat="1" ht="31.5" customHeight="1">
      <c r="B47" s="333" t="s">
        <v>200</v>
      </c>
      <c r="C47" s="334"/>
      <c r="D47" s="334"/>
      <c r="E47" s="334"/>
      <c r="F47" s="334"/>
      <c r="G47" s="334"/>
      <c r="H47" s="334"/>
      <c r="I47" s="334"/>
      <c r="J47" s="334"/>
      <c r="K47" s="349"/>
      <c r="L47" s="350"/>
      <c r="M47" s="203"/>
      <c r="N47" s="203"/>
      <c r="O47" s="209"/>
      <c r="P47" s="206"/>
      <c r="Q47" s="194" t="str">
        <f>IF(Countries!C47="Yes",Countries!B47,"")</f>
        <v/>
      </c>
      <c r="R47" s="205"/>
      <c r="S47" s="91"/>
      <c r="T47" s="91"/>
      <c r="U47" s="91"/>
      <c r="V47" s="91"/>
      <c r="W47" s="91"/>
      <c r="X47" s="91"/>
      <c r="Y47" s="91"/>
      <c r="Z47" s="91"/>
      <c r="AA47" s="91"/>
      <c r="AB47" s="91"/>
      <c r="AC47" s="91"/>
      <c r="AD47" s="91"/>
      <c r="AE47" s="91"/>
    </row>
    <row r="48" spans="2:31" s="64" customFormat="1" ht="66" customHeight="1">
      <c r="B48" s="81">
        <v>16</v>
      </c>
      <c r="C48" s="81"/>
      <c r="D48" s="83" t="str">
        <f>Declaration!D57</f>
        <v xml:space="preserve">If your company is required to publicly disclose information on its efforts to address human trafficking and slavery, is it in compliance with the relevant legislation? This includes, but is not limited to, the UK Modern Slavery Act and the California Transparency in Supply Chains Act. Please note: You must read the definition of both of these Acts to accurately answer the question. </v>
      </c>
      <c r="E48" s="84" t="str">
        <f>IF(ISBLANK(Declaration!F57),"",Declaration!F57)</f>
        <v/>
      </c>
      <c r="F48" s="84" t="str">
        <f>Declaration!G57</f>
        <v/>
      </c>
      <c r="G48" s="84" t="str">
        <f>IF(F48&lt;&gt;"x",IF(Declaration!I57&lt;&gt;"",Declaration!I57,"None selected"),"x")</f>
        <v>None selected</v>
      </c>
      <c r="H48" s="84" t="str">
        <f>IF(ISBLANK(Declaration!J57),"",Declaration!J57)</f>
        <v/>
      </c>
      <c r="I48" s="150" t="s">
        <v>202</v>
      </c>
      <c r="J48" s="87" t="str">
        <f>IF(F48="Proof of public disclosure required",IF(G48="URL",IF(H48="","Provide the URL to your proof of public disclosure.",""),IF(G48="File",IF(H48="","Provide the file name of your proof of public disclosure.",""),"Indicate whether you will upload a file or provide a URL to your proof of public disclosure.")),"")</f>
        <v/>
      </c>
      <c r="K48" s="88"/>
      <c r="L48" s="89"/>
      <c r="M48" s="207">
        <f t="shared" si="12"/>
        <v>1</v>
      </c>
      <c r="N48" s="207" t="str">
        <f>IF(ISNUMBER(SEARCH("Required",F48)), IF(G48="URL",IF(H48&lt;&gt;"",2,1),IF(G48="File",IF(H48&lt;&gt;"",2,1))),"n")</f>
        <v>n</v>
      </c>
      <c r="O48" s="194">
        <f t="shared" si="2"/>
        <v>1</v>
      </c>
      <c r="P48" s="214" t="str">
        <f>IF(N48="n",IF(M48=2,"y","n"),IF(N48=2,"y","n"))</f>
        <v>n</v>
      </c>
      <c r="Q48" s="194" t="str">
        <f>IF(Countries!C48="Yes",Countries!B48,"")</f>
        <v/>
      </c>
      <c r="R48" s="211"/>
      <c r="S48" s="155"/>
    </row>
    <row r="49" spans="2:31" s="92" customFormat="1" ht="31.5" customHeight="1">
      <c r="B49" s="333" t="s">
        <v>201</v>
      </c>
      <c r="C49" s="334"/>
      <c r="D49" s="334"/>
      <c r="E49" s="334"/>
      <c r="F49" s="334"/>
      <c r="G49" s="334"/>
      <c r="H49" s="334"/>
      <c r="I49" s="334"/>
      <c r="J49" s="334"/>
      <c r="K49" s="351"/>
      <c r="L49" s="352"/>
      <c r="M49" s="203"/>
      <c r="N49" s="203"/>
      <c r="O49" s="209"/>
      <c r="P49" s="206"/>
      <c r="Q49" s="194" t="str">
        <f>IF(Countries!C49="Yes",Countries!B49,"")</f>
        <v/>
      </c>
      <c r="R49" s="205"/>
      <c r="S49" s="91"/>
      <c r="T49" s="91"/>
      <c r="U49" s="91"/>
      <c r="V49" s="91"/>
      <c r="W49" s="91"/>
      <c r="X49" s="91"/>
      <c r="Y49" s="91"/>
      <c r="Z49" s="91"/>
      <c r="AA49" s="91"/>
      <c r="AB49" s="91"/>
      <c r="AC49" s="91"/>
      <c r="AD49" s="91"/>
      <c r="AE49" s="91"/>
    </row>
    <row r="50" spans="2:31" s="64" customFormat="1" ht="76" customHeight="1">
      <c r="B50" s="58">
        <v>17</v>
      </c>
      <c r="C50" s="58"/>
      <c r="D50" s="60" t="str">
        <f>Declaration!D59</f>
        <v>Is your company engaged in US federal contracts, as a contractor or a subcontractor, whereby the contract or portion of the contract (i) has an estimated value above $500,000, and (ii) is for the provision of supplies acquired, or services performed, outside of the US, excluding commercially available off-the-shelf items?</v>
      </c>
      <c r="E50" s="86" t="str">
        <f>IF(ISBLANK(Declaration!F59),"",Declaration!F59)</f>
        <v/>
      </c>
      <c r="F50" s="86" t="str">
        <f>IF(ISBLANK(Declaration!G59),"",Declaration!G59)</f>
        <v/>
      </c>
      <c r="G50" s="86" t="str">
        <f>IF(F50&lt;&gt;"x",IF(Declaration!I59&lt;&gt;"","Yes","None selected"),"x")</f>
        <v>None selected</v>
      </c>
      <c r="H50" s="74" t="str">
        <f>IF(ISBLANK(Declaration!J59),"",Declaration!J59)</f>
        <v/>
      </c>
      <c r="I50" s="148" t="s">
        <v>202</v>
      </c>
      <c r="J50" s="61"/>
      <c r="K50" s="62"/>
      <c r="L50" s="63"/>
      <c r="M50" s="207">
        <f t="shared" si="12"/>
        <v>1</v>
      </c>
      <c r="N50" s="207" t="str">
        <f>IF(ISNUMBER(SEARCH("Required",F50)), IF(G50="",1,2), "n")</f>
        <v>n</v>
      </c>
      <c r="O50" s="194">
        <f t="shared" si="2"/>
        <v>1</v>
      </c>
      <c r="P50" s="214" t="str">
        <f>IF(N50="n",IF(M50=2,"y","n"))</f>
        <v>n</v>
      </c>
      <c r="Q50" s="194" t="str">
        <f>IF(Countries!C50="Yes",Countries!B50,"")</f>
        <v/>
      </c>
      <c r="R50" s="211"/>
      <c r="S50" s="155"/>
    </row>
    <row r="51" spans="2:31" s="64" customFormat="1" ht="75" customHeight="1">
      <c r="B51" s="65">
        <v>18</v>
      </c>
      <c r="C51" s="65"/>
      <c r="D51" s="67" t="str">
        <f>Declaration!D60</f>
        <v>If you answered 'Yes' to Question 17, do you have a compliance plan that meets the minimum requirements outlined in the US FAR Final Rule on Combating Trafficking in Persons?</v>
      </c>
      <c r="E51" s="74" t="str">
        <f>IF(E50&lt;&gt;"Yes","x",IF(ISBLANK(Declaration!F60),"",Declaration!F60))</f>
        <v>x</v>
      </c>
      <c r="F51" s="74" t="str">
        <f>Declaration!G60</f>
        <v/>
      </c>
      <c r="G51" s="74" t="str">
        <f>IF(F51&lt;&gt;"x",IF(Declaration!I60&lt;&gt;"",Declaration!I60,"None selected"),"x")</f>
        <v>None selected</v>
      </c>
      <c r="H51" s="74" t="str">
        <f>IF(ISBLANK(Declaration!J60),"",Declaration!J60)</f>
        <v/>
      </c>
      <c r="I51" s="146" t="s">
        <v>202</v>
      </c>
      <c r="J51" s="80" t="str">
        <f>IF(F51="Compliance plan required",IF(G51="URL",IF(H51="","Provide the URL to your compliance plan.",""),IF(G51="File",IF(H51="","Provide the file name of your compliance plan.",""),"Indicate whether you will upload a file or provide a URL to your compliance plan.")),"")</f>
        <v/>
      </c>
      <c r="K51" s="69"/>
      <c r="L51" s="70"/>
      <c r="M51" s="207">
        <f>IF(E50="Yes",IF(E51="",1,2),2)</f>
        <v>2</v>
      </c>
      <c r="N51" s="207" t="str">
        <f>IF(ISNUMBER(SEARCH("Required",F51)), IF(G51="URL",IF(H51&lt;&gt;"",2,1),IF(G51="File",IF(H51&lt;&gt;"",2,1))),"n")</f>
        <v>n</v>
      </c>
      <c r="O51" s="194">
        <f t="shared" si="2"/>
        <v>2</v>
      </c>
      <c r="P51" s="214" t="str">
        <f>IF(N51="n",IF(M51=2,"y","n"),IF(N51=2,"y","n"))</f>
        <v>y</v>
      </c>
      <c r="Q51" s="194" t="str">
        <f>IF(Countries!C51="Yes",Countries!B51,"")</f>
        <v/>
      </c>
      <c r="R51" s="211"/>
      <c r="S51" s="155"/>
    </row>
    <row r="52" spans="2:31" s="64" customFormat="1" ht="69" customHeight="1">
      <c r="B52" s="65">
        <v>19</v>
      </c>
      <c r="C52" s="65"/>
      <c r="D52" s="67" t="str">
        <f>Declaration!D61</f>
        <v>If you answered 'Yes' to Question 17, has your company posted the relevant contents of its compliance plan at the workplace and on its website, or, if posting at the workplace or on its website is impractical, has your company provided it to each worker in writing?</v>
      </c>
      <c r="E52" s="74" t="str">
        <f>IF(E51&lt;&gt;"Yes","x",IF(ISBLANK(Declaration!F61),"",Declaration!F61))</f>
        <v>x</v>
      </c>
      <c r="F52" s="74" t="str">
        <f>Declaration!G61</f>
        <v/>
      </c>
      <c r="G52" s="74" t="str">
        <f>IF(F52&lt;&gt;"x",IF(Declaration!I61&lt;&gt;"",Declaration!I61,"None selected"),"x")</f>
        <v>None selected</v>
      </c>
      <c r="H52" s="74" t="str">
        <f>IF(ISBLANK(Declaration!J61),"",Declaration!J61)</f>
        <v/>
      </c>
      <c r="I52" s="146" t="s">
        <v>202</v>
      </c>
      <c r="J52" s="80" t="str">
        <f>IF(F52="Proof of desemination of compliance plan (ex. link)",IF(G52="URL",IF(H52="","Provide the URL to your desemination of compliance plan (ex. link).",""),IF(G52="File",IF(H52="","Provide the file name of your desemination of compliance plan (ex. link).",""),"Indicate whether you will upload a file or provide a URL to your desemination of compliance plan (ex. link).")),"")</f>
        <v/>
      </c>
      <c r="K52" s="69"/>
      <c r="L52" s="70"/>
      <c r="M52" s="207">
        <f>IF(E51="Yes",IF(E52="",1,2),2)</f>
        <v>2</v>
      </c>
      <c r="N52" s="207" t="str">
        <f>IF(ISNUMBER(SEARCH("Proof",F52)), IF(G52="URL",IF(H52&lt;&gt;"",2,1),IF(G52="File",IF(H52&lt;&gt;"",2,1))),"n")</f>
        <v>n</v>
      </c>
      <c r="O52" s="194">
        <f t="shared" si="2"/>
        <v>2</v>
      </c>
      <c r="P52" s="214" t="str">
        <f>IF(N52="n",IF(M52=2,"y","n"),IF(N52=2,"y","n"))</f>
        <v>y</v>
      </c>
      <c r="Q52" s="194" t="str">
        <f>IF(Countries!C52="Yes",Countries!B52,"")</f>
        <v/>
      </c>
      <c r="R52" s="211"/>
      <c r="S52" s="155"/>
    </row>
    <row r="53" spans="2:31" s="64" customFormat="1" ht="110" customHeight="1">
      <c r="B53" s="77">
        <v>20</v>
      </c>
      <c r="C53" s="77"/>
      <c r="D53" s="78" t="str">
        <f>Declaration!D62</f>
        <v>If you answered 'Yes' to Question 17, does your company annually submit a certification to the US Federal Government Contracting Officer or prime contractor that (i) it has implemented its compliance plan; and (ii) after conducting due diligence, either – (a) to the best of your company’s knowledge and belief, neither it nor any of its agents, subcontractors, or their agents is engaged in any such activities; or (b) if abuses have been found, your company or subcontractor has taken the appropriate remedial and referral actions.</v>
      </c>
      <c r="E53" s="74" t="str">
        <f>IF(E51&lt;&gt;"Yes","x",IF(ISBLANK(Declaration!F62),"",Declaration!F62))</f>
        <v>x</v>
      </c>
      <c r="F53" s="79" t="str">
        <f>Declaration!G62</f>
        <v/>
      </c>
      <c r="G53" s="79" t="str">
        <f>IF(F53&lt;&gt;"x",IF(Declaration!I62&lt;&gt;"",Declaration!I62,"None selected"),"x")</f>
        <v>None selected</v>
      </c>
      <c r="H53" s="79" t="str">
        <f>IF(ISBLANK(Declaration!J62),"",Declaration!J62)</f>
        <v/>
      </c>
      <c r="I53" s="149" t="s">
        <v>202</v>
      </c>
      <c r="J53" s="80" t="str">
        <f>IF(F53="Annual certification required",IF(G53="URL",IF(H53="","Provide the URL to your annual certification plan.",""),IF(G53="File",IF(H53="","Provide the file name of your annual certification plan.",""),"Indicate whether you will upload a file or provide a URL to your annual certification plan.")),"")</f>
        <v/>
      </c>
      <c r="K53" s="69"/>
      <c r="L53" s="70"/>
      <c r="M53" s="207">
        <f>IF(E51="Yes",IF(E53="",1,2),2)</f>
        <v>2</v>
      </c>
      <c r="N53" s="207" t="str">
        <f>IF(ISNUMBER(SEARCH("Required",F53)), IF(G53="URL",IF(H53&lt;&gt;"",2,1),IF(G53="File",IF(H53&lt;&gt;"",2,1))),"n")</f>
        <v>n</v>
      </c>
      <c r="O53" s="194">
        <f t="shared" si="2"/>
        <v>2</v>
      </c>
      <c r="P53" s="214" t="str">
        <f>IF(N53="n",IF(M53=2,"y","n"),IF(N53=2,"y","n"))</f>
        <v>y</v>
      </c>
      <c r="Q53" s="194" t="str">
        <f>IF(Countries!C53="Yes",Countries!B53,"")</f>
        <v/>
      </c>
      <c r="R53" s="211"/>
      <c r="S53" s="155"/>
    </row>
    <row r="54" spans="2:31" s="13" customFormat="1" ht="31.5" customHeight="1">
      <c r="B54" s="336" t="s">
        <v>16</v>
      </c>
      <c r="C54" s="337"/>
      <c r="D54" s="337"/>
      <c r="E54" s="337"/>
      <c r="F54" s="337"/>
      <c r="G54" s="337"/>
      <c r="H54" s="337"/>
      <c r="I54" s="337"/>
      <c r="J54" s="337"/>
      <c r="K54" s="337"/>
      <c r="L54" s="338"/>
      <c r="M54" s="196"/>
      <c r="N54" s="196"/>
      <c r="O54" s="197"/>
      <c r="P54" s="220"/>
      <c r="Q54" s="194" t="str">
        <f>IF(Countries!C54="Yes",Countries!B54,"")</f>
        <v/>
      </c>
      <c r="R54" s="221"/>
      <c r="S54" s="12"/>
      <c r="T54" s="12"/>
      <c r="U54" s="12"/>
      <c r="V54" s="12"/>
      <c r="W54" s="12"/>
      <c r="X54" s="12"/>
      <c r="Y54" s="12"/>
      <c r="Z54" s="12"/>
      <c r="AA54" s="12"/>
      <c r="AB54" s="12"/>
      <c r="AC54" s="12"/>
      <c r="AD54" s="12"/>
      <c r="AE54" s="12"/>
    </row>
    <row r="55" spans="2:31" s="64" customFormat="1" ht="94" customHeight="1">
      <c r="B55" s="342"/>
      <c r="C55" s="343"/>
      <c r="D55" s="83" t="str">
        <f>Declaration!B65</f>
        <v>Do you certify that all the answers provided in this document are true and accurate to the best of your knowledge and understanding, and commit to providing evidence to support all of your answers if and as required by your customer?</v>
      </c>
      <c r="E55" s="84" t="str">
        <f>IF(ISBLANK(Declaration!L65),"",Declaration!L65)</f>
        <v/>
      </c>
      <c r="F55" s="84" t="s">
        <v>8</v>
      </c>
      <c r="G55" s="84" t="str">
        <f>IF(F55&lt;&gt;"x",IF(Declaration!I65&lt;&gt;"","Yes","None selected"),"x")</f>
        <v>x</v>
      </c>
      <c r="H55" s="84"/>
      <c r="I55" s="150" t="s">
        <v>202</v>
      </c>
      <c r="J55" s="85"/>
      <c r="K55" s="88"/>
      <c r="L55" s="89"/>
      <c r="M55" s="207">
        <f t="shared" si="12"/>
        <v>1</v>
      </c>
      <c r="N55" s="207" t="str">
        <f>IF(ISNUMBER(SEARCH("Required",F55)), IF(G55="",1,2), "n")</f>
        <v>n</v>
      </c>
      <c r="O55" s="194">
        <f t="shared" si="2"/>
        <v>1</v>
      </c>
      <c r="P55" s="214" t="str">
        <f>IF(N55="n",IF(M55=2,"y","n"))</f>
        <v>n</v>
      </c>
      <c r="Q55" s="194" t="str">
        <f>IF(Countries!C55="Yes",Countries!B55,"")</f>
        <v/>
      </c>
      <c r="R55" s="211"/>
      <c r="S55" s="155"/>
    </row>
    <row r="56" spans="2:31" s="17" customFormat="1" ht="15.5" customHeight="1">
      <c r="B56" s="339" t="s">
        <v>296</v>
      </c>
      <c r="C56" s="340"/>
      <c r="D56" s="340"/>
      <c r="E56" s="340"/>
      <c r="F56" s="340"/>
      <c r="G56" s="340"/>
      <c r="H56" s="340"/>
      <c r="I56" s="340"/>
      <c r="J56" s="340"/>
      <c r="K56" s="340"/>
      <c r="L56" s="341"/>
      <c r="M56" s="222"/>
      <c r="N56" s="222"/>
      <c r="O56" s="223"/>
      <c r="P56" s="224"/>
      <c r="Q56" s="194" t="str">
        <f>IF(Countries!C56="Yes",Countries!B56,"")</f>
        <v/>
      </c>
      <c r="R56" s="223"/>
      <c r="S56" s="29"/>
    </row>
    <row r="57" spans="2:31" s="17" customFormat="1" ht="15">
      <c r="D57" s="18"/>
      <c r="E57" s="18"/>
      <c r="F57" s="19"/>
      <c r="G57" s="19"/>
      <c r="H57" s="19"/>
      <c r="I57" s="18"/>
      <c r="J57" s="18"/>
      <c r="M57" s="222"/>
      <c r="N57" s="222"/>
      <c r="O57" s="223"/>
      <c r="P57" s="224"/>
      <c r="Q57" s="194" t="str">
        <f>IF(Countries!C57="Yes",Countries!B57,"")</f>
        <v/>
      </c>
      <c r="R57" s="223"/>
      <c r="S57" s="29"/>
    </row>
    <row r="58" spans="2:31" s="17" customFormat="1" ht="15">
      <c r="D58" s="18"/>
      <c r="E58" s="18"/>
      <c r="F58" s="19"/>
      <c r="G58" s="19"/>
      <c r="H58" s="19"/>
      <c r="I58" s="18"/>
      <c r="J58" s="18"/>
      <c r="M58" s="222"/>
      <c r="N58" s="222"/>
      <c r="O58" s="223"/>
      <c r="P58" s="224"/>
      <c r="Q58" s="194" t="str">
        <f>IF(Countries!C58="Yes",Countries!B58,"")</f>
        <v/>
      </c>
      <c r="R58" s="223"/>
      <c r="S58" s="29"/>
    </row>
    <row r="59" spans="2:31" s="17" customFormat="1" ht="15">
      <c r="D59" s="18"/>
      <c r="E59" s="18"/>
      <c r="F59" s="19"/>
      <c r="G59" s="19"/>
      <c r="H59" s="19"/>
      <c r="I59" s="18"/>
      <c r="J59" s="18"/>
      <c r="M59" s="222"/>
      <c r="N59" s="222"/>
      <c r="O59" s="223"/>
      <c r="P59" s="224"/>
      <c r="Q59" s="194" t="str">
        <f>IF(Countries!C59="Yes",Countries!B59,"")</f>
        <v/>
      </c>
      <c r="R59" s="223"/>
      <c r="S59" s="29"/>
    </row>
    <row r="60" spans="2:31" s="17" customFormat="1" ht="15">
      <c r="D60" s="18"/>
      <c r="E60" s="18"/>
      <c r="F60" s="19"/>
      <c r="G60" s="19"/>
      <c r="H60" s="19"/>
      <c r="I60" s="18"/>
      <c r="J60" s="18"/>
      <c r="M60" s="222"/>
      <c r="N60" s="222"/>
      <c r="O60" s="223"/>
      <c r="P60" s="224"/>
      <c r="Q60" s="194" t="str">
        <f>IF(Countries!C60="Yes",Countries!B60,"")</f>
        <v/>
      </c>
      <c r="R60" s="223"/>
      <c r="S60" s="29"/>
    </row>
    <row r="61" spans="2:31" s="17" customFormat="1" ht="15">
      <c r="D61" s="18"/>
      <c r="E61" s="18"/>
      <c r="F61" s="19"/>
      <c r="G61" s="19"/>
      <c r="H61" s="19"/>
      <c r="I61" s="18"/>
      <c r="J61" s="18"/>
      <c r="M61" s="222"/>
      <c r="N61" s="222"/>
      <c r="O61" s="223"/>
      <c r="P61" s="224"/>
      <c r="Q61" s="194" t="str">
        <f>IF(Countries!C61="Yes",Countries!B61,"")</f>
        <v/>
      </c>
      <c r="R61" s="223"/>
      <c r="S61" s="29"/>
    </row>
    <row r="62" spans="2:31" s="17" customFormat="1" ht="15">
      <c r="D62" s="18"/>
      <c r="E62" s="18"/>
      <c r="F62" s="19"/>
      <c r="G62" s="19"/>
      <c r="H62" s="19"/>
      <c r="I62" s="18"/>
      <c r="J62" s="18"/>
      <c r="M62" s="222"/>
      <c r="N62" s="222"/>
      <c r="O62" s="223"/>
      <c r="P62" s="224"/>
      <c r="Q62" s="194" t="str">
        <f>IF(Countries!C62="Yes",Countries!B62,"")</f>
        <v/>
      </c>
      <c r="R62" s="223"/>
      <c r="S62" s="29"/>
    </row>
    <row r="63" spans="2:31" s="17" customFormat="1" ht="15">
      <c r="D63" s="18"/>
      <c r="E63" s="18"/>
      <c r="F63" s="19"/>
      <c r="G63" s="19"/>
      <c r="H63" s="19"/>
      <c r="I63" s="18"/>
      <c r="J63" s="18"/>
      <c r="M63" s="222"/>
      <c r="N63" s="222"/>
      <c r="O63" s="223"/>
      <c r="P63" s="224"/>
      <c r="Q63" s="194" t="str">
        <f>IF(Countries!C63="Yes",Countries!B63,"")</f>
        <v/>
      </c>
      <c r="R63" s="223"/>
      <c r="S63" s="29"/>
    </row>
    <row r="64" spans="2:31" s="17" customFormat="1" ht="15">
      <c r="D64" s="18"/>
      <c r="E64" s="18"/>
      <c r="F64" s="19"/>
      <c r="G64" s="19"/>
      <c r="H64" s="19"/>
      <c r="I64" s="18"/>
      <c r="J64" s="18"/>
      <c r="M64" s="222"/>
      <c r="N64" s="222"/>
      <c r="O64" s="223"/>
      <c r="P64" s="224"/>
      <c r="Q64" s="194" t="str">
        <f>IF(Countries!C64="Yes",Countries!B64,"")</f>
        <v/>
      </c>
      <c r="R64" s="223"/>
      <c r="S64" s="29"/>
    </row>
    <row r="65" spans="4:19" s="17" customFormat="1" ht="15">
      <c r="D65" s="18"/>
      <c r="E65" s="18"/>
      <c r="F65" s="19"/>
      <c r="G65" s="19"/>
      <c r="H65" s="19"/>
      <c r="I65" s="18"/>
      <c r="J65" s="18"/>
      <c r="M65" s="222"/>
      <c r="N65" s="222"/>
      <c r="O65" s="223"/>
      <c r="P65" s="224"/>
      <c r="Q65" s="194" t="str">
        <f>IF(Countries!C65="Yes",Countries!B65,"")</f>
        <v/>
      </c>
      <c r="R65" s="223"/>
      <c r="S65" s="29"/>
    </row>
    <row r="66" spans="4:19" s="17" customFormat="1" ht="15">
      <c r="D66" s="18"/>
      <c r="E66" s="18"/>
      <c r="F66" s="19"/>
      <c r="G66" s="19"/>
      <c r="H66" s="19"/>
      <c r="I66" s="18"/>
      <c r="J66" s="18"/>
      <c r="M66" s="222"/>
      <c r="N66" s="222"/>
      <c r="O66" s="223"/>
      <c r="P66" s="224"/>
      <c r="Q66" s="194" t="str">
        <f>IF(Countries!C66="Yes",Countries!B66,"")</f>
        <v/>
      </c>
      <c r="R66" s="223"/>
      <c r="S66" s="29"/>
    </row>
    <row r="67" spans="4:19" s="17" customFormat="1" ht="15">
      <c r="D67" s="18"/>
      <c r="E67" s="18"/>
      <c r="F67" s="19"/>
      <c r="G67" s="19"/>
      <c r="H67" s="19"/>
      <c r="I67" s="18"/>
      <c r="J67" s="18"/>
      <c r="M67" s="222"/>
      <c r="N67" s="222"/>
      <c r="O67" s="223"/>
      <c r="P67" s="224"/>
      <c r="Q67" s="194" t="str">
        <f>IF(Countries!C67="Yes",Countries!B67,"")</f>
        <v/>
      </c>
      <c r="R67" s="223"/>
      <c r="S67" s="29"/>
    </row>
    <row r="68" spans="4:19" s="17" customFormat="1" ht="15">
      <c r="D68" s="18"/>
      <c r="E68" s="18"/>
      <c r="F68" s="19"/>
      <c r="G68" s="19"/>
      <c r="H68" s="19"/>
      <c r="I68" s="18"/>
      <c r="J68" s="18"/>
      <c r="M68" s="222"/>
      <c r="N68" s="222"/>
      <c r="O68" s="223"/>
      <c r="P68" s="224"/>
      <c r="Q68" s="194" t="str">
        <f>IF(Countries!C68="Yes",Countries!B68,"")</f>
        <v/>
      </c>
      <c r="R68" s="223"/>
      <c r="S68" s="29"/>
    </row>
    <row r="69" spans="4:19" s="17" customFormat="1" ht="15">
      <c r="D69" s="18"/>
      <c r="E69" s="18"/>
      <c r="F69" s="19"/>
      <c r="G69" s="19"/>
      <c r="H69" s="19"/>
      <c r="I69" s="18"/>
      <c r="J69" s="18"/>
      <c r="M69" s="222"/>
      <c r="N69" s="222"/>
      <c r="O69" s="223"/>
      <c r="P69" s="224"/>
      <c r="Q69" s="194" t="str">
        <f>IF(Countries!C69="Yes",Countries!B69,"")</f>
        <v/>
      </c>
      <c r="R69" s="223"/>
      <c r="S69" s="29"/>
    </row>
    <row r="70" spans="4:19" s="17" customFormat="1" ht="15">
      <c r="D70" s="18"/>
      <c r="E70" s="18"/>
      <c r="F70" s="19"/>
      <c r="G70" s="19"/>
      <c r="H70" s="19"/>
      <c r="I70" s="18"/>
      <c r="J70" s="18"/>
      <c r="M70" s="222"/>
      <c r="N70" s="222"/>
      <c r="O70" s="223"/>
      <c r="P70" s="224"/>
      <c r="Q70" s="194" t="str">
        <f>IF(Countries!C70="Yes",Countries!B70,"")</f>
        <v/>
      </c>
      <c r="R70" s="223"/>
      <c r="S70" s="29"/>
    </row>
    <row r="71" spans="4:19" s="17" customFormat="1" ht="15">
      <c r="D71" s="18"/>
      <c r="E71" s="18"/>
      <c r="F71" s="19"/>
      <c r="G71" s="19"/>
      <c r="H71" s="19"/>
      <c r="I71" s="18"/>
      <c r="J71" s="18"/>
      <c r="M71" s="222"/>
      <c r="N71" s="222"/>
      <c r="O71" s="223"/>
      <c r="P71" s="224"/>
      <c r="Q71" s="194" t="str">
        <f>IF(Countries!C71="Yes",Countries!B71,"")</f>
        <v/>
      </c>
      <c r="R71" s="223"/>
      <c r="S71" s="29"/>
    </row>
    <row r="72" spans="4:19" s="17" customFormat="1" ht="15">
      <c r="D72" s="18"/>
      <c r="E72" s="18"/>
      <c r="F72" s="19"/>
      <c r="G72" s="19"/>
      <c r="H72" s="19"/>
      <c r="I72" s="18"/>
      <c r="J72" s="18"/>
      <c r="M72" s="222"/>
      <c r="N72" s="222"/>
      <c r="O72" s="223"/>
      <c r="P72" s="224"/>
      <c r="Q72" s="194" t="str">
        <f>IF(Countries!C72="Yes",Countries!B72,"")</f>
        <v/>
      </c>
      <c r="R72" s="223"/>
      <c r="S72" s="29"/>
    </row>
    <row r="73" spans="4:19" s="17" customFormat="1" ht="15">
      <c r="D73" s="18"/>
      <c r="E73" s="18"/>
      <c r="F73" s="19"/>
      <c r="G73" s="19"/>
      <c r="H73" s="19"/>
      <c r="I73" s="18"/>
      <c r="J73" s="18"/>
      <c r="M73" s="222"/>
      <c r="N73" s="222"/>
      <c r="O73" s="223"/>
      <c r="P73" s="224"/>
      <c r="Q73" s="194" t="str">
        <f>IF(Countries!C73="Yes",Countries!B73,"")</f>
        <v/>
      </c>
      <c r="R73" s="223"/>
      <c r="S73" s="29"/>
    </row>
    <row r="74" spans="4:19" s="17" customFormat="1" ht="15">
      <c r="D74" s="18"/>
      <c r="E74" s="18"/>
      <c r="F74" s="19"/>
      <c r="G74" s="19"/>
      <c r="H74" s="19"/>
      <c r="I74" s="18"/>
      <c r="J74" s="18"/>
      <c r="M74" s="222"/>
      <c r="N74" s="222"/>
      <c r="O74" s="223"/>
      <c r="P74" s="224"/>
      <c r="Q74" s="194" t="str">
        <f>IF(Countries!C74="Yes",Countries!B74,"")</f>
        <v/>
      </c>
      <c r="R74" s="223"/>
      <c r="S74" s="29"/>
    </row>
    <row r="75" spans="4:19" s="17" customFormat="1" ht="15" hidden="1">
      <c r="D75" s="18"/>
      <c r="E75" s="18"/>
      <c r="F75" s="19"/>
      <c r="G75" s="19"/>
      <c r="H75" s="19"/>
      <c r="I75" s="18"/>
      <c r="J75" s="18"/>
      <c r="M75" s="222"/>
      <c r="N75" s="222"/>
      <c r="O75" s="223"/>
      <c r="P75" s="224"/>
      <c r="Q75" s="194" t="str">
        <f>IF(Countries!C75="Yes",Countries!B75,"")</f>
        <v/>
      </c>
      <c r="R75" s="223"/>
      <c r="S75" s="29"/>
    </row>
    <row r="76" spans="4:19" s="17" customFormat="1" ht="15" hidden="1">
      <c r="D76" s="18"/>
      <c r="E76" s="18"/>
      <c r="F76" s="19"/>
      <c r="G76" s="19"/>
      <c r="H76" s="19"/>
      <c r="I76" s="18"/>
      <c r="J76" s="18"/>
      <c r="M76" s="222"/>
      <c r="N76" s="222"/>
      <c r="O76" s="223"/>
      <c r="P76" s="224"/>
      <c r="Q76" s="194" t="str">
        <f>IF(Countries!C76="Yes",Countries!B76,"")</f>
        <v/>
      </c>
      <c r="R76" s="223"/>
      <c r="S76" s="29"/>
    </row>
    <row r="77" spans="4:19" s="17" customFormat="1" ht="15" hidden="1">
      <c r="D77" s="18"/>
      <c r="E77" s="18"/>
      <c r="F77" s="19"/>
      <c r="G77" s="19"/>
      <c r="H77" s="19"/>
      <c r="I77" s="18"/>
      <c r="J77" s="18"/>
      <c r="M77" s="222"/>
      <c r="N77" s="222"/>
      <c r="O77" s="223"/>
      <c r="P77" s="224"/>
      <c r="Q77" s="194" t="str">
        <f>IF(Countries!C77="Yes",Countries!B77,"")</f>
        <v/>
      </c>
      <c r="R77" s="223"/>
      <c r="S77" s="29"/>
    </row>
    <row r="78" spans="4:19" s="17" customFormat="1" ht="15" hidden="1">
      <c r="D78" s="18"/>
      <c r="E78" s="18"/>
      <c r="F78" s="19"/>
      <c r="G78" s="19"/>
      <c r="H78" s="19"/>
      <c r="I78" s="18"/>
      <c r="J78" s="18"/>
      <c r="M78" s="222"/>
      <c r="N78" s="222"/>
      <c r="O78" s="223"/>
      <c r="P78" s="224"/>
      <c r="Q78" s="194" t="str">
        <f>IF(Countries!C78="Yes",Countries!B78,"")</f>
        <v/>
      </c>
      <c r="R78" s="223"/>
      <c r="S78" s="29"/>
    </row>
    <row r="79" spans="4:19" s="17" customFormat="1" ht="15" hidden="1">
      <c r="D79" s="18"/>
      <c r="E79" s="18"/>
      <c r="F79" s="19"/>
      <c r="G79" s="19"/>
      <c r="H79" s="19"/>
      <c r="I79" s="18"/>
      <c r="J79" s="18"/>
      <c r="M79" s="222"/>
      <c r="N79" s="222"/>
      <c r="O79" s="223"/>
      <c r="P79" s="224"/>
      <c r="Q79" s="194" t="str">
        <f>IF(Countries!C79="Yes",Countries!B79,"")</f>
        <v/>
      </c>
      <c r="R79" s="223"/>
      <c r="S79" s="29"/>
    </row>
    <row r="80" spans="4:19" s="17" customFormat="1" ht="15" hidden="1">
      <c r="D80" s="18"/>
      <c r="E80" s="18"/>
      <c r="F80" s="19"/>
      <c r="G80" s="19"/>
      <c r="H80" s="19"/>
      <c r="I80" s="18"/>
      <c r="J80" s="18"/>
      <c r="M80" s="222"/>
      <c r="N80" s="222"/>
      <c r="O80" s="223"/>
      <c r="P80" s="224"/>
      <c r="Q80" s="194" t="str">
        <f>IF(Countries!C80="Yes",Countries!B80,"")</f>
        <v/>
      </c>
      <c r="R80" s="223"/>
      <c r="S80" s="29"/>
    </row>
    <row r="81" spans="4:19" s="17" customFormat="1" ht="15" hidden="1">
      <c r="D81" s="18"/>
      <c r="E81" s="18"/>
      <c r="F81" s="19"/>
      <c r="G81" s="19"/>
      <c r="H81" s="19"/>
      <c r="I81" s="18"/>
      <c r="J81" s="18"/>
      <c r="M81" s="222"/>
      <c r="N81" s="222"/>
      <c r="O81" s="223"/>
      <c r="P81" s="224"/>
      <c r="Q81" s="194" t="str">
        <f>IF(Countries!C81="Yes",Countries!B81,"")</f>
        <v/>
      </c>
      <c r="R81" s="223"/>
      <c r="S81" s="29"/>
    </row>
    <row r="82" spans="4:19" s="17" customFormat="1" ht="15" hidden="1">
      <c r="D82" s="18"/>
      <c r="E82" s="18"/>
      <c r="F82" s="19"/>
      <c r="G82" s="19"/>
      <c r="H82" s="19"/>
      <c r="I82" s="18"/>
      <c r="J82" s="18"/>
      <c r="M82" s="222"/>
      <c r="N82" s="222"/>
      <c r="O82" s="223"/>
      <c r="P82" s="224"/>
      <c r="Q82" s="194" t="str">
        <f>IF(Countries!C82="Yes",Countries!B82,"")</f>
        <v/>
      </c>
      <c r="R82" s="223"/>
      <c r="S82" s="29"/>
    </row>
    <row r="83" spans="4:19" s="17" customFormat="1" ht="15" hidden="1">
      <c r="D83" s="18"/>
      <c r="E83" s="18"/>
      <c r="F83" s="19"/>
      <c r="G83" s="19"/>
      <c r="H83" s="19"/>
      <c r="I83" s="18"/>
      <c r="J83" s="18"/>
      <c r="M83" s="222"/>
      <c r="N83" s="222"/>
      <c r="O83" s="223"/>
      <c r="P83" s="224"/>
      <c r="Q83" s="194" t="str">
        <f>IF(Countries!C83="Yes",Countries!B83,"")</f>
        <v/>
      </c>
      <c r="R83" s="223"/>
      <c r="S83" s="29"/>
    </row>
    <row r="84" spans="4:19" s="17" customFormat="1" ht="15" hidden="1">
      <c r="D84" s="18"/>
      <c r="E84" s="18"/>
      <c r="F84" s="19"/>
      <c r="G84" s="19"/>
      <c r="H84" s="19"/>
      <c r="I84" s="18"/>
      <c r="J84" s="18"/>
      <c r="M84" s="222"/>
      <c r="N84" s="222"/>
      <c r="O84" s="223"/>
      <c r="P84" s="224"/>
      <c r="Q84" s="194" t="str">
        <f>IF(Countries!C84="Yes",Countries!B84,"")</f>
        <v/>
      </c>
      <c r="R84" s="223"/>
      <c r="S84" s="29"/>
    </row>
    <row r="85" spans="4:19" s="17" customFormat="1" ht="15" hidden="1">
      <c r="D85" s="18"/>
      <c r="E85" s="18"/>
      <c r="F85" s="19"/>
      <c r="G85" s="19"/>
      <c r="H85" s="19"/>
      <c r="I85" s="18"/>
      <c r="J85" s="18"/>
      <c r="M85" s="222"/>
      <c r="N85" s="222"/>
      <c r="O85" s="223"/>
      <c r="P85" s="224"/>
      <c r="Q85" s="194" t="str">
        <f>IF(Countries!C85="Yes",Countries!B85,"")</f>
        <v/>
      </c>
      <c r="R85" s="223"/>
      <c r="S85" s="29"/>
    </row>
    <row r="86" spans="4:19" s="17" customFormat="1" ht="15" hidden="1">
      <c r="D86" s="18"/>
      <c r="E86" s="18"/>
      <c r="F86" s="19"/>
      <c r="G86" s="19"/>
      <c r="H86" s="19"/>
      <c r="I86" s="18"/>
      <c r="J86" s="18"/>
      <c r="M86" s="222"/>
      <c r="N86" s="222"/>
      <c r="O86" s="223"/>
      <c r="P86" s="224"/>
      <c r="Q86" s="194" t="str">
        <f>IF(Countries!C86="Yes",Countries!B86,"")</f>
        <v/>
      </c>
      <c r="R86" s="223"/>
      <c r="S86" s="29"/>
    </row>
    <row r="87" spans="4:19" s="17" customFormat="1" ht="15" hidden="1">
      <c r="D87" s="18"/>
      <c r="E87" s="18"/>
      <c r="F87" s="19"/>
      <c r="G87" s="19"/>
      <c r="H87" s="19"/>
      <c r="I87" s="18"/>
      <c r="J87" s="18"/>
      <c r="M87" s="222"/>
      <c r="N87" s="222"/>
      <c r="O87" s="223"/>
      <c r="P87" s="224"/>
      <c r="Q87" s="194" t="str">
        <f>IF(Countries!C87="Yes",Countries!B87,"")</f>
        <v/>
      </c>
      <c r="R87" s="223"/>
      <c r="S87" s="29"/>
    </row>
    <row r="88" spans="4:19" s="17" customFormat="1" ht="15" hidden="1">
      <c r="D88" s="18"/>
      <c r="E88" s="18"/>
      <c r="F88" s="19"/>
      <c r="G88" s="19"/>
      <c r="H88" s="19"/>
      <c r="I88" s="18"/>
      <c r="J88" s="18"/>
      <c r="M88" s="222"/>
      <c r="N88" s="222"/>
      <c r="O88" s="223"/>
      <c r="P88" s="224"/>
      <c r="Q88" s="194" t="str">
        <f>IF(Countries!C88="Yes",Countries!B88,"")</f>
        <v/>
      </c>
      <c r="R88" s="223"/>
      <c r="S88" s="29"/>
    </row>
    <row r="89" spans="4:19" s="17" customFormat="1" ht="15" hidden="1">
      <c r="D89" s="18"/>
      <c r="E89" s="18"/>
      <c r="F89" s="19"/>
      <c r="G89" s="19"/>
      <c r="H89" s="19"/>
      <c r="I89" s="18"/>
      <c r="J89" s="18"/>
      <c r="M89" s="222"/>
      <c r="N89" s="222"/>
      <c r="O89" s="223"/>
      <c r="P89" s="224"/>
      <c r="Q89" s="194" t="str">
        <f>IF(Countries!C89="Yes",Countries!B89,"")</f>
        <v/>
      </c>
      <c r="R89" s="223"/>
      <c r="S89" s="29"/>
    </row>
    <row r="90" spans="4:19" s="17" customFormat="1" ht="15" hidden="1">
      <c r="D90" s="18"/>
      <c r="E90" s="18"/>
      <c r="F90" s="19"/>
      <c r="G90" s="19"/>
      <c r="H90" s="19"/>
      <c r="I90" s="18"/>
      <c r="J90" s="18"/>
      <c r="M90" s="222"/>
      <c r="N90" s="222"/>
      <c r="O90" s="223"/>
      <c r="P90" s="224"/>
      <c r="Q90" s="194" t="str">
        <f>IF(Countries!C90="Yes",Countries!B90,"")</f>
        <v/>
      </c>
      <c r="R90" s="223"/>
      <c r="S90" s="29"/>
    </row>
    <row r="91" spans="4:19" s="17" customFormat="1" ht="15" hidden="1">
      <c r="D91" s="18"/>
      <c r="E91" s="18"/>
      <c r="F91" s="19"/>
      <c r="G91" s="19"/>
      <c r="H91" s="19"/>
      <c r="I91" s="18"/>
      <c r="J91" s="18"/>
      <c r="M91" s="222"/>
      <c r="N91" s="222"/>
      <c r="O91" s="223"/>
      <c r="P91" s="224"/>
      <c r="Q91" s="194" t="str">
        <f>IF(Countries!C91="Yes",Countries!B91,"")</f>
        <v/>
      </c>
      <c r="R91" s="223"/>
      <c r="S91" s="29"/>
    </row>
    <row r="92" spans="4:19" s="17" customFormat="1" ht="15" hidden="1">
      <c r="D92" s="18"/>
      <c r="E92" s="18"/>
      <c r="F92" s="19"/>
      <c r="G92" s="19"/>
      <c r="H92" s="19"/>
      <c r="I92" s="18"/>
      <c r="J92" s="18"/>
      <c r="M92" s="222"/>
      <c r="N92" s="222"/>
      <c r="O92" s="223"/>
      <c r="P92" s="224"/>
      <c r="Q92" s="194" t="str">
        <f>IF(Countries!C92="Yes",Countries!B92,"")</f>
        <v/>
      </c>
      <c r="R92" s="223"/>
      <c r="S92" s="29"/>
    </row>
    <row r="93" spans="4:19" s="17" customFormat="1" ht="15" hidden="1">
      <c r="D93" s="18"/>
      <c r="E93" s="18"/>
      <c r="F93" s="19"/>
      <c r="G93" s="19"/>
      <c r="H93" s="19"/>
      <c r="I93" s="18"/>
      <c r="J93" s="18"/>
      <c r="M93" s="222"/>
      <c r="N93" s="222"/>
      <c r="O93" s="223"/>
      <c r="P93" s="224"/>
      <c r="Q93" s="194" t="str">
        <f>IF(Countries!C93="Yes",Countries!B93,"")</f>
        <v/>
      </c>
      <c r="R93" s="223"/>
      <c r="S93" s="29"/>
    </row>
    <row r="94" spans="4:19" s="17" customFormat="1" ht="15" hidden="1">
      <c r="D94" s="18"/>
      <c r="E94" s="18"/>
      <c r="F94" s="19"/>
      <c r="G94" s="19"/>
      <c r="H94" s="19"/>
      <c r="I94" s="18"/>
      <c r="J94" s="18"/>
      <c r="M94" s="222"/>
      <c r="N94" s="222"/>
      <c r="O94" s="223"/>
      <c r="P94" s="224"/>
      <c r="Q94" s="194" t="str">
        <f>IF(Countries!C94="Yes",Countries!B94,"")</f>
        <v/>
      </c>
      <c r="R94" s="223"/>
      <c r="S94" s="29"/>
    </row>
    <row r="95" spans="4:19" s="17" customFormat="1" ht="15" hidden="1">
      <c r="D95" s="18"/>
      <c r="E95" s="18"/>
      <c r="F95" s="19"/>
      <c r="G95" s="19"/>
      <c r="H95" s="19"/>
      <c r="I95" s="18"/>
      <c r="J95" s="18"/>
      <c r="M95" s="222"/>
      <c r="N95" s="222"/>
      <c r="O95" s="223"/>
      <c r="P95" s="224"/>
      <c r="Q95" s="194" t="str">
        <f>IF(Countries!C95="Yes",Countries!B95,"")</f>
        <v/>
      </c>
      <c r="R95" s="223"/>
      <c r="S95" s="29"/>
    </row>
    <row r="96" spans="4:19" s="17" customFormat="1" ht="15" hidden="1">
      <c r="D96" s="18"/>
      <c r="E96" s="18"/>
      <c r="F96" s="19"/>
      <c r="G96" s="19"/>
      <c r="H96" s="19"/>
      <c r="I96" s="18"/>
      <c r="J96" s="18"/>
      <c r="M96" s="222"/>
      <c r="N96" s="222"/>
      <c r="O96" s="223"/>
      <c r="P96" s="224"/>
      <c r="Q96" s="194" t="str">
        <f>IF(Countries!C96="Yes",Countries!B96,"")</f>
        <v/>
      </c>
      <c r="R96" s="223"/>
      <c r="S96" s="29"/>
    </row>
    <row r="97" spans="4:19" s="17" customFormat="1" ht="15" hidden="1">
      <c r="D97" s="18"/>
      <c r="E97" s="18"/>
      <c r="F97" s="19"/>
      <c r="G97" s="19"/>
      <c r="H97" s="19"/>
      <c r="I97" s="18"/>
      <c r="J97" s="18"/>
      <c r="M97" s="222"/>
      <c r="N97" s="222"/>
      <c r="O97" s="223"/>
      <c r="P97" s="224"/>
      <c r="Q97" s="194" t="str">
        <f>IF(Countries!C97="Yes",Countries!B97,"")</f>
        <v/>
      </c>
      <c r="R97" s="223"/>
      <c r="S97" s="29"/>
    </row>
    <row r="98" spans="4:19" s="17" customFormat="1" ht="15" hidden="1">
      <c r="D98" s="18"/>
      <c r="E98" s="18"/>
      <c r="F98" s="19"/>
      <c r="G98" s="19"/>
      <c r="H98" s="19"/>
      <c r="I98" s="18"/>
      <c r="J98" s="18"/>
      <c r="M98" s="222"/>
      <c r="N98" s="222"/>
      <c r="O98" s="223"/>
      <c r="P98" s="224"/>
      <c r="Q98" s="194" t="str">
        <f>IF(Countries!C98="Yes",Countries!B98,"")</f>
        <v/>
      </c>
      <c r="R98" s="223"/>
      <c r="S98" s="29"/>
    </row>
    <row r="99" spans="4:19" s="17" customFormat="1" ht="15" hidden="1">
      <c r="D99" s="18"/>
      <c r="E99" s="18"/>
      <c r="F99" s="19"/>
      <c r="G99" s="19"/>
      <c r="H99" s="19"/>
      <c r="I99" s="18"/>
      <c r="J99" s="18"/>
      <c r="M99" s="222"/>
      <c r="N99" s="222"/>
      <c r="O99" s="223"/>
      <c r="P99" s="224"/>
      <c r="Q99" s="194" t="str">
        <f>IF(Countries!C99="Yes",Countries!B99,"")</f>
        <v/>
      </c>
      <c r="R99" s="223"/>
      <c r="S99" s="29"/>
    </row>
    <row r="100" spans="4:19" s="17" customFormat="1" ht="15" hidden="1">
      <c r="D100" s="18"/>
      <c r="E100" s="18"/>
      <c r="F100" s="19"/>
      <c r="G100" s="19"/>
      <c r="H100" s="19"/>
      <c r="I100" s="18"/>
      <c r="J100" s="18"/>
      <c r="M100" s="222"/>
      <c r="N100" s="222"/>
      <c r="O100" s="223"/>
      <c r="P100" s="224"/>
      <c r="Q100" s="194" t="str">
        <f>IF(Countries!C100="Yes",Countries!B100,"")</f>
        <v/>
      </c>
      <c r="R100" s="223"/>
      <c r="S100" s="29"/>
    </row>
    <row r="101" spans="4:19" s="17" customFormat="1" ht="15" hidden="1">
      <c r="D101" s="18"/>
      <c r="E101" s="18"/>
      <c r="F101" s="19"/>
      <c r="G101" s="19"/>
      <c r="H101" s="19"/>
      <c r="I101" s="18"/>
      <c r="J101" s="18"/>
      <c r="M101" s="222"/>
      <c r="N101" s="222"/>
      <c r="O101" s="223"/>
      <c r="P101" s="224"/>
      <c r="Q101" s="194" t="str">
        <f>IF(Countries!C101="Yes",Countries!B101,"")</f>
        <v/>
      </c>
      <c r="R101" s="223"/>
      <c r="S101" s="29"/>
    </row>
    <row r="102" spans="4:19" s="17" customFormat="1" ht="15" hidden="1">
      <c r="D102" s="18"/>
      <c r="E102" s="18"/>
      <c r="F102" s="19"/>
      <c r="G102" s="19"/>
      <c r="H102" s="19"/>
      <c r="I102" s="18"/>
      <c r="J102" s="18"/>
      <c r="M102" s="222"/>
      <c r="N102" s="222"/>
      <c r="O102" s="223"/>
      <c r="P102" s="224"/>
      <c r="Q102" s="194" t="str">
        <f>IF(Countries!C102="Yes",Countries!B102,"")</f>
        <v/>
      </c>
      <c r="R102" s="223"/>
      <c r="S102" s="29"/>
    </row>
    <row r="103" spans="4:19" s="17" customFormat="1" ht="15" hidden="1">
      <c r="D103" s="18"/>
      <c r="E103" s="18"/>
      <c r="F103" s="19"/>
      <c r="G103" s="19"/>
      <c r="H103" s="19"/>
      <c r="I103" s="18"/>
      <c r="J103" s="18"/>
      <c r="M103" s="222"/>
      <c r="N103" s="222"/>
      <c r="O103" s="223"/>
      <c r="P103" s="224"/>
      <c r="Q103" s="194" t="str">
        <f>IF(Countries!C103="Yes",Countries!B103,"")</f>
        <v/>
      </c>
      <c r="R103" s="223"/>
      <c r="S103" s="29"/>
    </row>
    <row r="104" spans="4:19" s="17" customFormat="1" ht="15" hidden="1">
      <c r="D104" s="18"/>
      <c r="E104" s="18"/>
      <c r="F104" s="19"/>
      <c r="G104" s="19"/>
      <c r="H104" s="19"/>
      <c r="I104" s="18"/>
      <c r="J104" s="18"/>
      <c r="M104" s="222"/>
      <c r="N104" s="222"/>
      <c r="O104" s="223"/>
      <c r="P104" s="224"/>
      <c r="Q104" s="194" t="str">
        <f>IF(Countries!C104="Yes",Countries!B104,"")</f>
        <v/>
      </c>
      <c r="R104" s="223"/>
      <c r="S104" s="29"/>
    </row>
    <row r="105" spans="4:19" s="17" customFormat="1" ht="15" hidden="1">
      <c r="D105" s="18"/>
      <c r="E105" s="18"/>
      <c r="F105" s="19"/>
      <c r="G105" s="19"/>
      <c r="H105" s="19"/>
      <c r="I105" s="18"/>
      <c r="J105" s="18"/>
      <c r="M105" s="222"/>
      <c r="N105" s="222"/>
      <c r="O105" s="223"/>
      <c r="P105" s="224"/>
      <c r="Q105" s="194" t="str">
        <f>IF(Countries!C105="Yes",Countries!B105,"")</f>
        <v/>
      </c>
      <c r="R105" s="223"/>
      <c r="S105" s="29"/>
    </row>
    <row r="106" spans="4:19" s="17" customFormat="1" ht="15" hidden="1">
      <c r="D106" s="18"/>
      <c r="E106" s="18"/>
      <c r="F106" s="19"/>
      <c r="G106" s="19"/>
      <c r="H106" s="19"/>
      <c r="I106" s="18"/>
      <c r="J106" s="18"/>
      <c r="M106" s="222"/>
      <c r="N106" s="222"/>
      <c r="O106" s="223"/>
      <c r="P106" s="224"/>
      <c r="Q106" s="194" t="str">
        <f>IF(Countries!C106="Yes",Countries!B106,"")</f>
        <v/>
      </c>
      <c r="R106" s="223"/>
      <c r="S106" s="29"/>
    </row>
    <row r="107" spans="4:19" s="17" customFormat="1" ht="15" hidden="1">
      <c r="D107" s="18"/>
      <c r="E107" s="18"/>
      <c r="F107" s="19"/>
      <c r="G107" s="19"/>
      <c r="H107" s="19"/>
      <c r="I107" s="18"/>
      <c r="J107" s="18"/>
      <c r="M107" s="222"/>
      <c r="N107" s="222"/>
      <c r="O107" s="223"/>
      <c r="P107" s="224"/>
      <c r="Q107" s="194" t="str">
        <f>IF(Countries!C107="Yes",Countries!B107,"")</f>
        <v/>
      </c>
      <c r="R107" s="223"/>
      <c r="S107" s="29"/>
    </row>
    <row r="108" spans="4:19" s="17" customFormat="1" ht="15" hidden="1">
      <c r="D108" s="18"/>
      <c r="E108" s="18"/>
      <c r="F108" s="19"/>
      <c r="G108" s="19"/>
      <c r="H108" s="19"/>
      <c r="I108" s="18"/>
      <c r="J108" s="18"/>
      <c r="M108" s="222"/>
      <c r="N108" s="222"/>
      <c r="O108" s="223"/>
      <c r="P108" s="224"/>
      <c r="Q108" s="194" t="str">
        <f>IF(Countries!C108="Yes",Countries!B108,"")</f>
        <v/>
      </c>
      <c r="R108" s="223"/>
      <c r="S108" s="29"/>
    </row>
    <row r="109" spans="4:19" s="17" customFormat="1" ht="15" hidden="1">
      <c r="D109" s="18"/>
      <c r="E109" s="18"/>
      <c r="F109" s="19"/>
      <c r="G109" s="19"/>
      <c r="H109" s="19"/>
      <c r="I109" s="18"/>
      <c r="J109" s="18"/>
      <c r="M109" s="222"/>
      <c r="N109" s="222"/>
      <c r="O109" s="223"/>
      <c r="P109" s="224"/>
      <c r="Q109" s="194" t="str">
        <f>IF(Countries!C109="Yes",Countries!B109,"")</f>
        <v/>
      </c>
      <c r="R109" s="223"/>
      <c r="S109" s="29"/>
    </row>
    <row r="110" spans="4:19" s="17" customFormat="1" ht="15" hidden="1">
      <c r="D110" s="18"/>
      <c r="E110" s="18"/>
      <c r="F110" s="19"/>
      <c r="G110" s="19"/>
      <c r="H110" s="19"/>
      <c r="I110" s="18"/>
      <c r="J110" s="18"/>
      <c r="M110" s="222"/>
      <c r="N110" s="222"/>
      <c r="O110" s="223"/>
      <c r="P110" s="224"/>
      <c r="Q110" s="194" t="str">
        <f>IF(Countries!C110="Yes",Countries!B110,"")</f>
        <v/>
      </c>
      <c r="R110" s="223"/>
      <c r="S110" s="29"/>
    </row>
    <row r="111" spans="4:19" s="17" customFormat="1" ht="15" hidden="1">
      <c r="D111" s="18"/>
      <c r="E111" s="18"/>
      <c r="F111" s="19"/>
      <c r="G111" s="19"/>
      <c r="H111" s="19"/>
      <c r="I111" s="18"/>
      <c r="J111" s="18"/>
      <c r="M111" s="222"/>
      <c r="N111" s="222"/>
      <c r="O111" s="223"/>
      <c r="P111" s="224"/>
      <c r="Q111" s="194" t="str">
        <f>IF(Countries!C111="Yes",Countries!B111,"")</f>
        <v/>
      </c>
      <c r="R111" s="223"/>
      <c r="S111" s="29"/>
    </row>
    <row r="112" spans="4:19" s="17" customFormat="1" ht="15" hidden="1">
      <c r="D112" s="18"/>
      <c r="E112" s="18"/>
      <c r="F112" s="19"/>
      <c r="G112" s="19"/>
      <c r="H112" s="19"/>
      <c r="I112" s="18"/>
      <c r="J112" s="18"/>
      <c r="M112" s="222"/>
      <c r="N112" s="222"/>
      <c r="O112" s="223"/>
      <c r="P112" s="224"/>
      <c r="Q112" s="194" t="str">
        <f>IF(Countries!C112="Yes",Countries!B112,"")</f>
        <v/>
      </c>
      <c r="R112" s="223"/>
      <c r="S112" s="29"/>
    </row>
    <row r="113" spans="4:19" s="17" customFormat="1" ht="15" hidden="1">
      <c r="D113" s="18"/>
      <c r="E113" s="18"/>
      <c r="F113" s="19"/>
      <c r="G113" s="19"/>
      <c r="H113" s="19"/>
      <c r="I113" s="18"/>
      <c r="J113" s="18"/>
      <c r="M113" s="222"/>
      <c r="N113" s="222"/>
      <c r="O113" s="223"/>
      <c r="P113" s="224"/>
      <c r="Q113" s="194" t="str">
        <f>IF(Countries!C113="Yes",Countries!B113,"")</f>
        <v/>
      </c>
      <c r="R113" s="223"/>
      <c r="S113" s="29"/>
    </row>
    <row r="114" spans="4:19" s="17" customFormat="1" ht="15" hidden="1">
      <c r="D114" s="18"/>
      <c r="E114" s="18"/>
      <c r="F114" s="19"/>
      <c r="G114" s="19"/>
      <c r="H114" s="19"/>
      <c r="I114" s="18"/>
      <c r="J114" s="18"/>
      <c r="M114" s="222"/>
      <c r="N114" s="222"/>
      <c r="O114" s="223"/>
      <c r="P114" s="224"/>
      <c r="Q114" s="194" t="str">
        <f>IF(Countries!C114="Yes",Countries!B114,"")</f>
        <v/>
      </c>
      <c r="R114" s="223"/>
      <c r="S114" s="29"/>
    </row>
    <row r="115" spans="4:19" s="17" customFormat="1" ht="15" hidden="1">
      <c r="D115" s="18"/>
      <c r="E115" s="18"/>
      <c r="F115" s="19"/>
      <c r="G115" s="19"/>
      <c r="H115" s="19"/>
      <c r="I115" s="18"/>
      <c r="J115" s="18"/>
      <c r="M115" s="222"/>
      <c r="N115" s="222"/>
      <c r="O115" s="223"/>
      <c r="P115" s="224"/>
      <c r="Q115" s="194" t="str">
        <f>IF(Countries!C115="Yes",Countries!B115,"")</f>
        <v/>
      </c>
      <c r="R115" s="223"/>
      <c r="S115" s="29"/>
    </row>
    <row r="116" spans="4:19" s="17" customFormat="1" ht="15" hidden="1">
      <c r="D116" s="18"/>
      <c r="E116" s="18"/>
      <c r="F116" s="19"/>
      <c r="G116" s="19"/>
      <c r="H116" s="19"/>
      <c r="I116" s="18"/>
      <c r="J116" s="18"/>
      <c r="M116" s="222"/>
      <c r="N116" s="222"/>
      <c r="O116" s="223"/>
      <c r="P116" s="224"/>
      <c r="Q116" s="194" t="str">
        <f>IF(Countries!C116="Yes",Countries!B116,"")</f>
        <v/>
      </c>
      <c r="R116" s="223"/>
      <c r="S116" s="29"/>
    </row>
    <row r="117" spans="4:19" s="17" customFormat="1" ht="15" hidden="1">
      <c r="D117" s="18"/>
      <c r="E117" s="18"/>
      <c r="F117" s="19"/>
      <c r="G117" s="19"/>
      <c r="H117" s="19"/>
      <c r="I117" s="18"/>
      <c r="J117" s="18"/>
      <c r="M117" s="222"/>
      <c r="N117" s="222"/>
      <c r="O117" s="223"/>
      <c r="P117" s="224"/>
      <c r="Q117" s="194" t="str">
        <f>IF(Countries!C117="Yes",Countries!B117,"")</f>
        <v/>
      </c>
      <c r="R117" s="223"/>
      <c r="S117" s="29"/>
    </row>
    <row r="118" spans="4:19" s="17" customFormat="1" ht="15" hidden="1">
      <c r="D118" s="18"/>
      <c r="E118" s="18"/>
      <c r="F118" s="19"/>
      <c r="G118" s="19"/>
      <c r="H118" s="19"/>
      <c r="I118" s="18"/>
      <c r="J118" s="18"/>
      <c r="M118" s="222"/>
      <c r="N118" s="222"/>
      <c r="O118" s="223"/>
      <c r="P118" s="224"/>
      <c r="Q118" s="194" t="str">
        <f>IF(Countries!C118="Yes",Countries!B118,"")</f>
        <v/>
      </c>
      <c r="R118" s="223"/>
      <c r="S118" s="29"/>
    </row>
    <row r="119" spans="4:19" s="17" customFormat="1" ht="15" hidden="1">
      <c r="D119" s="18"/>
      <c r="E119" s="18"/>
      <c r="F119" s="19"/>
      <c r="G119" s="19"/>
      <c r="H119" s="19"/>
      <c r="I119" s="18"/>
      <c r="J119" s="18"/>
      <c r="M119" s="222"/>
      <c r="N119" s="222"/>
      <c r="O119" s="223"/>
      <c r="P119" s="224"/>
      <c r="Q119" s="194" t="str">
        <f>IF(Countries!C119="Yes",Countries!B119,"")</f>
        <v/>
      </c>
      <c r="R119" s="223"/>
      <c r="S119" s="29"/>
    </row>
    <row r="120" spans="4:19" s="17" customFormat="1" ht="15" hidden="1">
      <c r="D120" s="18"/>
      <c r="E120" s="18"/>
      <c r="F120" s="19"/>
      <c r="G120" s="19"/>
      <c r="H120" s="19"/>
      <c r="I120" s="18"/>
      <c r="J120" s="18"/>
      <c r="M120" s="222"/>
      <c r="N120" s="222"/>
      <c r="O120" s="223"/>
      <c r="P120" s="224"/>
      <c r="Q120" s="194" t="str">
        <f>IF(Countries!C120="Yes",Countries!B120,"")</f>
        <v/>
      </c>
      <c r="R120" s="223"/>
      <c r="S120" s="29"/>
    </row>
    <row r="121" spans="4:19" s="17" customFormat="1" ht="15" hidden="1">
      <c r="D121" s="18"/>
      <c r="E121" s="18"/>
      <c r="F121" s="19"/>
      <c r="G121" s="19"/>
      <c r="H121" s="19"/>
      <c r="I121" s="18"/>
      <c r="J121" s="18"/>
      <c r="M121" s="222"/>
      <c r="N121" s="222"/>
      <c r="O121" s="223"/>
      <c r="P121" s="224"/>
      <c r="Q121" s="194" t="str">
        <f>IF(Countries!C121="Yes",Countries!B121,"")</f>
        <v/>
      </c>
      <c r="R121" s="223"/>
      <c r="S121" s="29"/>
    </row>
    <row r="122" spans="4:19" s="17" customFormat="1" ht="15" hidden="1">
      <c r="D122" s="18"/>
      <c r="E122" s="18"/>
      <c r="F122" s="19"/>
      <c r="G122" s="19"/>
      <c r="H122" s="19"/>
      <c r="I122" s="18"/>
      <c r="J122" s="18"/>
      <c r="M122" s="222"/>
      <c r="N122" s="222"/>
      <c r="O122" s="223"/>
      <c r="P122" s="224"/>
      <c r="Q122" s="194" t="str">
        <f>IF(Countries!C122="Yes",Countries!B122,"")</f>
        <v/>
      </c>
      <c r="R122" s="223"/>
      <c r="S122" s="29"/>
    </row>
    <row r="123" spans="4:19" s="17" customFormat="1" ht="15" hidden="1">
      <c r="D123" s="18"/>
      <c r="E123" s="18"/>
      <c r="F123" s="19"/>
      <c r="G123" s="19"/>
      <c r="H123" s="19"/>
      <c r="I123" s="18"/>
      <c r="J123" s="18"/>
      <c r="M123" s="222"/>
      <c r="N123" s="222"/>
      <c r="O123" s="223"/>
      <c r="P123" s="224"/>
      <c r="Q123" s="194" t="str">
        <f>IF(Countries!C123="Yes",Countries!B123,"")</f>
        <v/>
      </c>
      <c r="R123" s="223"/>
      <c r="S123" s="29"/>
    </row>
    <row r="124" spans="4:19" s="17" customFormat="1" ht="15" hidden="1">
      <c r="D124" s="18"/>
      <c r="E124" s="18"/>
      <c r="F124" s="19"/>
      <c r="G124" s="19"/>
      <c r="H124" s="19"/>
      <c r="I124" s="18"/>
      <c r="J124" s="18"/>
      <c r="M124" s="222"/>
      <c r="N124" s="222"/>
      <c r="O124" s="223"/>
      <c r="P124" s="224"/>
      <c r="Q124" s="194" t="str">
        <f>IF(Countries!C124="Yes",Countries!B124,"")</f>
        <v/>
      </c>
      <c r="R124" s="223"/>
      <c r="S124" s="29"/>
    </row>
    <row r="125" spans="4:19" s="17" customFormat="1" ht="15" hidden="1">
      <c r="D125" s="18"/>
      <c r="E125" s="18"/>
      <c r="F125" s="19"/>
      <c r="G125" s="19"/>
      <c r="H125" s="19"/>
      <c r="I125" s="18"/>
      <c r="J125" s="18"/>
      <c r="M125" s="222"/>
      <c r="N125" s="222"/>
      <c r="O125" s="223"/>
      <c r="P125" s="224"/>
      <c r="Q125" s="194" t="str">
        <f>IF(Countries!C125="Yes",Countries!B125,"")</f>
        <v/>
      </c>
      <c r="R125" s="223"/>
      <c r="S125" s="29"/>
    </row>
    <row r="126" spans="4:19" s="17" customFormat="1" ht="15" hidden="1">
      <c r="D126" s="18"/>
      <c r="E126" s="18"/>
      <c r="F126" s="19"/>
      <c r="G126" s="19"/>
      <c r="H126" s="19"/>
      <c r="I126" s="18"/>
      <c r="J126" s="18"/>
      <c r="M126" s="222"/>
      <c r="N126" s="222"/>
      <c r="O126" s="223"/>
      <c r="P126" s="224"/>
      <c r="Q126" s="194" t="str">
        <f>IF(Countries!C126="Yes",Countries!B126,"")</f>
        <v/>
      </c>
      <c r="R126" s="223"/>
      <c r="S126" s="29"/>
    </row>
    <row r="127" spans="4:19" s="17" customFormat="1" ht="15" hidden="1">
      <c r="D127" s="18"/>
      <c r="E127" s="18"/>
      <c r="F127" s="19"/>
      <c r="G127" s="19"/>
      <c r="H127" s="19"/>
      <c r="I127" s="18"/>
      <c r="J127" s="18"/>
      <c r="M127" s="222"/>
      <c r="N127" s="222"/>
      <c r="O127" s="223"/>
      <c r="P127" s="224"/>
      <c r="Q127" s="194" t="str">
        <f>IF(Countries!C127="Yes",Countries!B127,"")</f>
        <v/>
      </c>
      <c r="R127" s="223"/>
      <c r="S127" s="29"/>
    </row>
    <row r="128" spans="4:19" s="17" customFormat="1" ht="15" hidden="1">
      <c r="D128" s="18"/>
      <c r="E128" s="18"/>
      <c r="F128" s="19"/>
      <c r="G128" s="19"/>
      <c r="H128" s="19"/>
      <c r="I128" s="18"/>
      <c r="J128" s="18"/>
      <c r="M128" s="222"/>
      <c r="N128" s="222"/>
      <c r="O128" s="223"/>
      <c r="P128" s="224"/>
      <c r="Q128" s="194" t="str">
        <f>IF(Countries!C128="Yes",Countries!B128,"")</f>
        <v/>
      </c>
      <c r="R128" s="223"/>
      <c r="S128" s="29"/>
    </row>
    <row r="129" spans="4:19" s="17" customFormat="1" ht="15" hidden="1">
      <c r="D129" s="18"/>
      <c r="E129" s="18"/>
      <c r="F129" s="19"/>
      <c r="G129" s="19"/>
      <c r="H129" s="19"/>
      <c r="I129" s="18"/>
      <c r="J129" s="18"/>
      <c r="M129" s="222"/>
      <c r="N129" s="222"/>
      <c r="O129" s="223"/>
      <c r="P129" s="224"/>
      <c r="Q129" s="194" t="str">
        <f>IF(Countries!C129="Yes",Countries!B129,"")</f>
        <v/>
      </c>
      <c r="R129" s="223"/>
      <c r="S129" s="29"/>
    </row>
    <row r="130" spans="4:19" s="17" customFormat="1" ht="15" hidden="1">
      <c r="D130" s="18"/>
      <c r="E130" s="18"/>
      <c r="F130" s="19"/>
      <c r="G130" s="19"/>
      <c r="H130" s="19"/>
      <c r="I130" s="18"/>
      <c r="J130" s="18"/>
      <c r="M130" s="222"/>
      <c r="N130" s="222"/>
      <c r="O130" s="223"/>
      <c r="P130" s="224"/>
      <c r="Q130" s="194" t="str">
        <f>IF(Countries!C130="Yes",Countries!B130,"")</f>
        <v/>
      </c>
      <c r="R130" s="223"/>
      <c r="S130" s="29"/>
    </row>
    <row r="131" spans="4:19" s="17" customFormat="1" ht="15" hidden="1">
      <c r="D131" s="18"/>
      <c r="E131" s="18"/>
      <c r="F131" s="19"/>
      <c r="G131" s="19"/>
      <c r="H131" s="19"/>
      <c r="I131" s="18"/>
      <c r="J131" s="18"/>
      <c r="M131" s="222"/>
      <c r="N131" s="222"/>
      <c r="O131" s="223"/>
      <c r="P131" s="224"/>
      <c r="Q131" s="194" t="str">
        <f>IF(Countries!C131="Yes",Countries!B131,"")</f>
        <v/>
      </c>
      <c r="R131" s="223"/>
      <c r="S131" s="29"/>
    </row>
    <row r="132" spans="4:19" s="17" customFormat="1" ht="15" hidden="1">
      <c r="D132" s="18"/>
      <c r="E132" s="18"/>
      <c r="F132" s="19"/>
      <c r="G132" s="19"/>
      <c r="H132" s="19"/>
      <c r="I132" s="18"/>
      <c r="J132" s="18"/>
      <c r="M132" s="222"/>
      <c r="N132" s="222"/>
      <c r="O132" s="223"/>
      <c r="P132" s="224"/>
      <c r="Q132" s="194" t="str">
        <f>IF(Countries!C132="Yes",Countries!B132,"")</f>
        <v/>
      </c>
      <c r="R132" s="223"/>
      <c r="S132" s="29"/>
    </row>
    <row r="133" spans="4:19" s="17" customFormat="1" ht="15" hidden="1">
      <c r="D133" s="18"/>
      <c r="E133" s="18"/>
      <c r="F133" s="19"/>
      <c r="G133" s="19"/>
      <c r="H133" s="19"/>
      <c r="I133" s="18"/>
      <c r="J133" s="18"/>
      <c r="M133" s="222"/>
      <c r="N133" s="222"/>
      <c r="O133" s="223"/>
      <c r="P133" s="224"/>
      <c r="Q133" s="194" t="str">
        <f>IF(Countries!C133="Yes",Countries!B133,"")</f>
        <v/>
      </c>
      <c r="R133" s="223"/>
      <c r="S133" s="29"/>
    </row>
    <row r="134" spans="4:19" s="17" customFormat="1" ht="15" hidden="1">
      <c r="D134" s="18"/>
      <c r="E134" s="18"/>
      <c r="F134" s="19"/>
      <c r="G134" s="19"/>
      <c r="H134" s="19"/>
      <c r="I134" s="18"/>
      <c r="J134" s="18"/>
      <c r="M134" s="222"/>
      <c r="N134" s="222"/>
      <c r="O134" s="223"/>
      <c r="P134" s="224"/>
      <c r="Q134" s="194" t="str">
        <f>IF(Countries!C134="Yes",Countries!B134,"")</f>
        <v/>
      </c>
      <c r="R134" s="223"/>
      <c r="S134" s="29"/>
    </row>
    <row r="135" spans="4:19" s="17" customFormat="1" ht="15" hidden="1">
      <c r="D135" s="18"/>
      <c r="E135" s="18"/>
      <c r="F135" s="19"/>
      <c r="G135" s="19"/>
      <c r="H135" s="19"/>
      <c r="I135" s="18"/>
      <c r="J135" s="18"/>
      <c r="M135" s="222"/>
      <c r="N135" s="222"/>
      <c r="O135" s="223"/>
      <c r="P135" s="224"/>
      <c r="Q135" s="194" t="str">
        <f>IF(Countries!C135="Yes",Countries!B135,"")</f>
        <v/>
      </c>
      <c r="R135" s="223"/>
      <c r="S135" s="29"/>
    </row>
    <row r="136" spans="4:19" s="17" customFormat="1" ht="15" hidden="1">
      <c r="D136" s="18"/>
      <c r="E136" s="18"/>
      <c r="F136" s="19"/>
      <c r="G136" s="19"/>
      <c r="H136" s="19"/>
      <c r="I136" s="18"/>
      <c r="J136" s="18"/>
      <c r="M136" s="222"/>
      <c r="N136" s="222"/>
      <c r="O136" s="223"/>
      <c r="P136" s="224"/>
      <c r="Q136" s="194" t="str">
        <f>IF(Countries!C136="Yes",Countries!B136,"")</f>
        <v/>
      </c>
      <c r="R136" s="223"/>
      <c r="S136" s="29"/>
    </row>
    <row r="137" spans="4:19" s="17" customFormat="1" ht="15" hidden="1">
      <c r="D137" s="18"/>
      <c r="E137" s="18"/>
      <c r="F137" s="19"/>
      <c r="G137" s="19"/>
      <c r="H137" s="19"/>
      <c r="I137" s="18"/>
      <c r="J137" s="18"/>
      <c r="M137" s="222"/>
      <c r="N137" s="222"/>
      <c r="O137" s="223"/>
      <c r="P137" s="224"/>
      <c r="Q137" s="194" t="str">
        <f>IF(Countries!C137="Yes",Countries!B137,"")</f>
        <v/>
      </c>
      <c r="R137" s="223"/>
      <c r="S137" s="29"/>
    </row>
    <row r="138" spans="4:19" s="17" customFormat="1" ht="15" hidden="1">
      <c r="D138" s="18"/>
      <c r="E138" s="18"/>
      <c r="F138" s="19"/>
      <c r="G138" s="19"/>
      <c r="H138" s="19"/>
      <c r="I138" s="18"/>
      <c r="J138" s="18"/>
      <c r="M138" s="222"/>
      <c r="N138" s="222"/>
      <c r="O138" s="223"/>
      <c r="P138" s="224"/>
      <c r="Q138" s="194" t="str">
        <f>IF(Countries!C138="Yes",Countries!B138,"")</f>
        <v/>
      </c>
      <c r="R138" s="223"/>
      <c r="S138" s="29"/>
    </row>
    <row r="139" spans="4:19" s="17" customFormat="1" ht="15" hidden="1">
      <c r="D139" s="18"/>
      <c r="E139" s="18"/>
      <c r="F139" s="19"/>
      <c r="G139" s="19"/>
      <c r="H139" s="19"/>
      <c r="I139" s="18"/>
      <c r="J139" s="18"/>
      <c r="M139" s="222"/>
      <c r="N139" s="222"/>
      <c r="O139" s="223"/>
      <c r="P139" s="224"/>
      <c r="Q139" s="194" t="str">
        <f>IF(Countries!C139="Yes",Countries!B139,"")</f>
        <v/>
      </c>
      <c r="R139" s="223"/>
      <c r="S139" s="29"/>
    </row>
    <row r="140" spans="4:19" s="17" customFormat="1" ht="15" hidden="1">
      <c r="D140" s="18"/>
      <c r="E140" s="18"/>
      <c r="F140" s="19"/>
      <c r="G140" s="19"/>
      <c r="H140" s="19"/>
      <c r="I140" s="18"/>
      <c r="J140" s="18"/>
      <c r="M140" s="222"/>
      <c r="N140" s="222"/>
      <c r="O140" s="223"/>
      <c r="P140" s="224"/>
      <c r="Q140" s="194" t="str">
        <f>IF(Countries!C140="Yes",Countries!B140,"")</f>
        <v/>
      </c>
      <c r="R140" s="223"/>
      <c r="S140" s="29"/>
    </row>
    <row r="141" spans="4:19" s="17" customFormat="1" ht="15" hidden="1">
      <c r="D141" s="18"/>
      <c r="E141" s="18"/>
      <c r="F141" s="19"/>
      <c r="G141" s="19"/>
      <c r="H141" s="19"/>
      <c r="I141" s="18"/>
      <c r="J141" s="18"/>
      <c r="M141" s="222"/>
      <c r="N141" s="222"/>
      <c r="O141" s="223"/>
      <c r="P141" s="224"/>
      <c r="Q141" s="194" t="str">
        <f>IF(Countries!C141="Yes",Countries!B141,"")</f>
        <v/>
      </c>
      <c r="R141" s="223"/>
      <c r="S141" s="29"/>
    </row>
    <row r="142" spans="4:19" s="17" customFormat="1" ht="15" hidden="1">
      <c r="D142" s="18"/>
      <c r="E142" s="18"/>
      <c r="F142" s="19"/>
      <c r="G142" s="19"/>
      <c r="H142" s="19"/>
      <c r="I142" s="18"/>
      <c r="J142" s="18"/>
      <c r="M142" s="222"/>
      <c r="N142" s="222"/>
      <c r="O142" s="223"/>
      <c r="P142" s="224"/>
      <c r="Q142" s="194" t="str">
        <f>IF(Countries!C142="Yes",Countries!B142,"")</f>
        <v/>
      </c>
      <c r="R142" s="223"/>
      <c r="S142" s="29"/>
    </row>
    <row r="143" spans="4:19" s="17" customFormat="1" ht="15" hidden="1">
      <c r="D143" s="18"/>
      <c r="E143" s="18"/>
      <c r="F143" s="19"/>
      <c r="G143" s="19"/>
      <c r="H143" s="19"/>
      <c r="I143" s="18"/>
      <c r="J143" s="18"/>
      <c r="M143" s="222"/>
      <c r="N143" s="222"/>
      <c r="O143" s="223"/>
      <c r="P143" s="224"/>
      <c r="Q143" s="194" t="str">
        <f>IF(Countries!C143="Yes",Countries!B143,"")</f>
        <v/>
      </c>
      <c r="R143" s="223"/>
      <c r="S143" s="29"/>
    </row>
    <row r="144" spans="4:19" s="17" customFormat="1" ht="15" hidden="1">
      <c r="D144" s="18"/>
      <c r="E144" s="18"/>
      <c r="F144" s="19"/>
      <c r="G144" s="19"/>
      <c r="H144" s="19"/>
      <c r="I144" s="18"/>
      <c r="J144" s="18"/>
      <c r="M144" s="222"/>
      <c r="N144" s="222"/>
      <c r="O144" s="223"/>
      <c r="P144" s="224"/>
      <c r="Q144" s="194" t="str">
        <f>IF(Countries!C144="Yes",Countries!B144,"")</f>
        <v/>
      </c>
      <c r="R144" s="223"/>
      <c r="S144" s="29"/>
    </row>
    <row r="145" spans="4:19" s="17" customFormat="1" ht="15" hidden="1">
      <c r="D145" s="18"/>
      <c r="E145" s="18"/>
      <c r="F145" s="19"/>
      <c r="G145" s="19"/>
      <c r="H145" s="19"/>
      <c r="I145" s="18"/>
      <c r="J145" s="18"/>
      <c r="M145" s="222"/>
      <c r="N145" s="222"/>
      <c r="O145" s="223"/>
      <c r="P145" s="224"/>
      <c r="Q145" s="194" t="str">
        <f>IF(Countries!C145="Yes",Countries!B145,"")</f>
        <v/>
      </c>
      <c r="R145" s="223"/>
      <c r="S145" s="29"/>
    </row>
    <row r="146" spans="4:19" s="17" customFormat="1" ht="15" hidden="1">
      <c r="D146" s="18"/>
      <c r="E146" s="18"/>
      <c r="F146" s="19"/>
      <c r="G146" s="19"/>
      <c r="H146" s="19"/>
      <c r="I146" s="18"/>
      <c r="J146" s="18"/>
      <c r="M146" s="222"/>
      <c r="N146" s="222"/>
      <c r="O146" s="223"/>
      <c r="P146" s="224"/>
      <c r="Q146" s="194" t="str">
        <f>IF(Countries!C146="Yes",Countries!B146,"")</f>
        <v/>
      </c>
      <c r="R146" s="223"/>
      <c r="S146" s="29"/>
    </row>
    <row r="147" spans="4:19" s="17" customFormat="1" ht="15" hidden="1">
      <c r="D147" s="18"/>
      <c r="E147" s="18"/>
      <c r="F147" s="19"/>
      <c r="G147" s="19"/>
      <c r="H147" s="19"/>
      <c r="I147" s="18"/>
      <c r="J147" s="18"/>
      <c r="M147" s="222"/>
      <c r="N147" s="222"/>
      <c r="O147" s="223"/>
      <c r="P147" s="224"/>
      <c r="Q147" s="194" t="str">
        <f>IF(Countries!C147="Yes",Countries!B147,"")</f>
        <v/>
      </c>
      <c r="R147" s="223"/>
      <c r="S147" s="29"/>
    </row>
    <row r="148" spans="4:19" s="17" customFormat="1" ht="15" hidden="1">
      <c r="D148" s="18"/>
      <c r="E148" s="18"/>
      <c r="F148" s="19"/>
      <c r="G148" s="19"/>
      <c r="H148" s="19"/>
      <c r="I148" s="18"/>
      <c r="J148" s="18"/>
      <c r="M148" s="222"/>
      <c r="N148" s="222"/>
      <c r="O148" s="223"/>
      <c r="P148" s="224"/>
      <c r="Q148" s="194" t="str">
        <f>IF(Countries!C148="Yes",Countries!B148,"")</f>
        <v/>
      </c>
      <c r="R148" s="223"/>
      <c r="S148" s="29"/>
    </row>
    <row r="149" spans="4:19" s="17" customFormat="1" ht="15" hidden="1">
      <c r="D149" s="18"/>
      <c r="E149" s="18"/>
      <c r="F149" s="19"/>
      <c r="G149" s="19"/>
      <c r="H149" s="19"/>
      <c r="I149" s="18"/>
      <c r="J149" s="18"/>
      <c r="M149" s="222"/>
      <c r="N149" s="222"/>
      <c r="O149" s="223"/>
      <c r="P149" s="224"/>
      <c r="Q149" s="194" t="str">
        <f>IF(Countries!C149="Yes",Countries!B149,"")</f>
        <v/>
      </c>
      <c r="R149" s="223"/>
      <c r="S149" s="29"/>
    </row>
    <row r="150" spans="4:19" s="17" customFormat="1" ht="15" hidden="1">
      <c r="D150" s="18"/>
      <c r="E150" s="18"/>
      <c r="F150" s="19"/>
      <c r="G150" s="19"/>
      <c r="H150" s="19"/>
      <c r="I150" s="18"/>
      <c r="J150" s="18"/>
      <c r="M150" s="222"/>
      <c r="N150" s="222"/>
      <c r="O150" s="223"/>
      <c r="P150" s="224"/>
      <c r="Q150" s="194" t="str">
        <f>IF(Countries!C150="Yes",Countries!B150,"")</f>
        <v/>
      </c>
      <c r="R150" s="223"/>
      <c r="S150" s="29"/>
    </row>
    <row r="151" spans="4:19" s="17" customFormat="1" ht="15" hidden="1">
      <c r="D151" s="18"/>
      <c r="E151" s="18"/>
      <c r="F151" s="19"/>
      <c r="G151" s="19"/>
      <c r="H151" s="19"/>
      <c r="I151" s="18"/>
      <c r="J151" s="18"/>
      <c r="M151" s="222"/>
      <c r="N151" s="222"/>
      <c r="O151" s="223"/>
      <c r="P151" s="224"/>
      <c r="Q151" s="194" t="str">
        <f>IF(Countries!C151="Yes",Countries!B151,"")</f>
        <v/>
      </c>
      <c r="R151" s="223"/>
      <c r="S151" s="29"/>
    </row>
    <row r="152" spans="4:19" s="17" customFormat="1" ht="15" hidden="1">
      <c r="D152" s="18"/>
      <c r="E152" s="18"/>
      <c r="F152" s="19"/>
      <c r="G152" s="19"/>
      <c r="H152" s="19"/>
      <c r="I152" s="18"/>
      <c r="J152" s="18"/>
      <c r="M152" s="222"/>
      <c r="N152" s="222"/>
      <c r="O152" s="223"/>
      <c r="P152" s="224"/>
      <c r="Q152" s="194" t="str">
        <f>IF(Countries!C152="Yes",Countries!B152,"")</f>
        <v/>
      </c>
      <c r="R152" s="223"/>
      <c r="S152" s="29"/>
    </row>
    <row r="153" spans="4:19" s="17" customFormat="1" ht="15" hidden="1">
      <c r="D153" s="18"/>
      <c r="E153" s="18"/>
      <c r="F153" s="19"/>
      <c r="G153" s="19"/>
      <c r="H153" s="19"/>
      <c r="I153" s="18"/>
      <c r="J153" s="18"/>
      <c r="M153" s="222"/>
      <c r="N153" s="222"/>
      <c r="O153" s="223"/>
      <c r="P153" s="224"/>
      <c r="Q153" s="194" t="str">
        <f>IF(Countries!C153="Yes",Countries!B153,"")</f>
        <v/>
      </c>
      <c r="R153" s="223"/>
      <c r="S153" s="29"/>
    </row>
    <row r="154" spans="4:19" s="17" customFormat="1" ht="15" hidden="1">
      <c r="D154" s="18"/>
      <c r="E154" s="18"/>
      <c r="F154" s="19"/>
      <c r="G154" s="19"/>
      <c r="H154" s="19"/>
      <c r="I154" s="18"/>
      <c r="J154" s="18"/>
      <c r="M154" s="222"/>
      <c r="N154" s="222"/>
      <c r="O154" s="223"/>
      <c r="P154" s="224"/>
      <c r="Q154" s="194" t="str">
        <f>IF(Countries!C154="Yes",Countries!B154,"")</f>
        <v/>
      </c>
      <c r="R154" s="223"/>
      <c r="S154" s="29"/>
    </row>
    <row r="155" spans="4:19" s="17" customFormat="1" ht="15" hidden="1">
      <c r="D155" s="18"/>
      <c r="E155" s="18"/>
      <c r="F155" s="19"/>
      <c r="G155" s="19"/>
      <c r="H155" s="19"/>
      <c r="I155" s="18"/>
      <c r="J155" s="18"/>
      <c r="M155" s="222"/>
      <c r="N155" s="222"/>
      <c r="O155" s="223"/>
      <c r="P155" s="224"/>
      <c r="Q155" s="194" t="str">
        <f>IF(Countries!C155="Yes",Countries!B155,"")</f>
        <v/>
      </c>
      <c r="R155" s="223"/>
      <c r="S155" s="29"/>
    </row>
    <row r="156" spans="4:19" s="17" customFormat="1" ht="15" hidden="1">
      <c r="D156" s="18"/>
      <c r="E156" s="18"/>
      <c r="F156" s="19"/>
      <c r="G156" s="19"/>
      <c r="H156" s="19"/>
      <c r="I156" s="18"/>
      <c r="J156" s="18"/>
      <c r="M156" s="222"/>
      <c r="N156" s="222"/>
      <c r="O156" s="223"/>
      <c r="P156" s="224"/>
      <c r="Q156" s="194" t="str">
        <f>IF(Countries!C156="Yes",Countries!B156,"")</f>
        <v/>
      </c>
      <c r="R156" s="223"/>
      <c r="S156" s="29"/>
    </row>
    <row r="157" spans="4:19" s="17" customFormat="1" ht="15" hidden="1">
      <c r="D157" s="18"/>
      <c r="E157" s="18"/>
      <c r="F157" s="19"/>
      <c r="G157" s="19"/>
      <c r="H157" s="19"/>
      <c r="I157" s="18"/>
      <c r="J157" s="18"/>
      <c r="M157" s="222"/>
      <c r="N157" s="222"/>
      <c r="O157" s="223"/>
      <c r="P157" s="224"/>
      <c r="Q157" s="194" t="str">
        <f>IF(Countries!C157="Yes",Countries!B157,"")</f>
        <v/>
      </c>
      <c r="R157" s="223"/>
      <c r="S157" s="29"/>
    </row>
    <row r="158" spans="4:19" s="17" customFormat="1" ht="15" hidden="1">
      <c r="D158" s="18"/>
      <c r="E158" s="18"/>
      <c r="F158" s="19"/>
      <c r="G158" s="19"/>
      <c r="H158" s="19"/>
      <c r="I158" s="18"/>
      <c r="J158" s="18"/>
      <c r="M158" s="222"/>
      <c r="N158" s="222"/>
      <c r="O158" s="223"/>
      <c r="P158" s="224"/>
      <c r="Q158" s="194" t="str">
        <f>IF(Countries!C158="Yes",Countries!B158,"")</f>
        <v/>
      </c>
      <c r="R158" s="223"/>
      <c r="S158" s="29"/>
    </row>
    <row r="159" spans="4:19" s="17" customFormat="1" ht="15" hidden="1">
      <c r="D159" s="18"/>
      <c r="E159" s="18"/>
      <c r="F159" s="19"/>
      <c r="G159" s="19"/>
      <c r="H159" s="19"/>
      <c r="I159" s="18"/>
      <c r="J159" s="18"/>
      <c r="M159" s="222"/>
      <c r="N159" s="222"/>
      <c r="O159" s="223"/>
      <c r="P159" s="224"/>
      <c r="Q159" s="194" t="str">
        <f>IF(Countries!C159="Yes",Countries!B159,"")</f>
        <v/>
      </c>
      <c r="R159" s="223"/>
      <c r="S159" s="29"/>
    </row>
    <row r="160" spans="4:19" s="17" customFormat="1" ht="15" hidden="1">
      <c r="D160" s="18"/>
      <c r="E160" s="18"/>
      <c r="F160" s="19"/>
      <c r="G160" s="19"/>
      <c r="H160" s="19"/>
      <c r="I160" s="18"/>
      <c r="J160" s="18"/>
      <c r="M160" s="222"/>
      <c r="N160" s="222"/>
      <c r="O160" s="223"/>
      <c r="P160" s="224"/>
      <c r="Q160" s="194" t="str">
        <f>IF(Countries!C160="Yes",Countries!B160,"")</f>
        <v/>
      </c>
      <c r="R160" s="223"/>
      <c r="S160" s="29"/>
    </row>
    <row r="161" spans="4:19" s="17" customFormat="1" ht="15" hidden="1">
      <c r="D161" s="18"/>
      <c r="E161" s="18"/>
      <c r="F161" s="19"/>
      <c r="G161" s="19"/>
      <c r="H161" s="19"/>
      <c r="I161" s="18"/>
      <c r="J161" s="18"/>
      <c r="M161" s="222"/>
      <c r="N161" s="222"/>
      <c r="O161" s="223"/>
      <c r="P161" s="224"/>
      <c r="Q161" s="194"/>
      <c r="R161" s="223"/>
      <c r="S161" s="29"/>
    </row>
    <row r="162" spans="4:19" s="17" customFormat="1" hidden="1">
      <c r="D162" s="18"/>
      <c r="E162" s="18"/>
      <c r="F162" s="19"/>
      <c r="G162" s="19"/>
      <c r="H162" s="19"/>
      <c r="I162" s="18"/>
      <c r="J162" s="18"/>
      <c r="M162" s="222"/>
      <c r="N162" s="222"/>
      <c r="O162" s="223"/>
      <c r="P162" s="224"/>
      <c r="Q162" s="223"/>
      <c r="R162" s="223"/>
      <c r="S162" s="29"/>
    </row>
    <row r="163" spans="4:19" s="17" customFormat="1" hidden="1">
      <c r="D163" s="18"/>
      <c r="E163" s="18"/>
      <c r="F163" s="19"/>
      <c r="G163" s="19"/>
      <c r="H163" s="19"/>
      <c r="I163" s="18"/>
      <c r="J163" s="18"/>
      <c r="M163" s="222"/>
      <c r="N163" s="222"/>
      <c r="O163" s="223"/>
      <c r="P163" s="224"/>
      <c r="Q163" s="223"/>
      <c r="R163" s="223"/>
      <c r="S163" s="29"/>
    </row>
    <row r="164" spans="4:19" s="17" customFormat="1" hidden="1">
      <c r="D164" s="18"/>
      <c r="E164" s="18"/>
      <c r="F164" s="19"/>
      <c r="G164" s="19"/>
      <c r="H164" s="19"/>
      <c r="I164" s="18"/>
      <c r="J164" s="18"/>
      <c r="M164" s="222"/>
      <c r="N164" s="222"/>
      <c r="O164" s="223"/>
      <c r="P164" s="224"/>
      <c r="Q164" s="223"/>
      <c r="R164" s="223"/>
      <c r="S164" s="29"/>
    </row>
    <row r="165" spans="4:19" s="17" customFormat="1" hidden="1">
      <c r="D165" s="18"/>
      <c r="E165" s="18"/>
      <c r="F165" s="19"/>
      <c r="G165" s="19"/>
      <c r="H165" s="19"/>
      <c r="I165" s="18"/>
      <c r="J165" s="18"/>
      <c r="M165" s="222"/>
      <c r="N165" s="222"/>
      <c r="O165" s="223"/>
      <c r="P165" s="224"/>
      <c r="Q165" s="223"/>
      <c r="R165" s="223"/>
      <c r="S165" s="29"/>
    </row>
    <row r="166" spans="4:19" s="17" customFormat="1" hidden="1">
      <c r="D166" s="18"/>
      <c r="E166" s="18"/>
      <c r="F166" s="19"/>
      <c r="G166" s="19"/>
      <c r="H166" s="19"/>
      <c r="I166" s="18"/>
      <c r="J166" s="18"/>
      <c r="M166" s="222"/>
      <c r="N166" s="222"/>
      <c r="O166" s="223"/>
      <c r="P166" s="224"/>
      <c r="Q166" s="223"/>
      <c r="R166" s="223"/>
      <c r="S166" s="29"/>
    </row>
    <row r="167" spans="4:19" s="17" customFormat="1" hidden="1">
      <c r="D167" s="18"/>
      <c r="E167" s="18"/>
      <c r="F167" s="19"/>
      <c r="G167" s="19"/>
      <c r="H167" s="19"/>
      <c r="I167" s="18"/>
      <c r="J167" s="18"/>
      <c r="M167" s="222"/>
      <c r="N167" s="222"/>
      <c r="O167" s="223"/>
      <c r="P167" s="224"/>
      <c r="Q167" s="223"/>
      <c r="R167" s="223"/>
      <c r="S167" s="29"/>
    </row>
    <row r="168" spans="4:19" s="17" customFormat="1" hidden="1">
      <c r="D168" s="18"/>
      <c r="E168" s="18"/>
      <c r="F168" s="19"/>
      <c r="G168" s="19"/>
      <c r="H168" s="19"/>
      <c r="I168" s="18"/>
      <c r="J168" s="18"/>
      <c r="M168" s="222"/>
      <c r="N168" s="222"/>
      <c r="O168" s="223"/>
      <c r="P168" s="224"/>
      <c r="Q168" s="223"/>
      <c r="R168" s="223"/>
      <c r="S168" s="29"/>
    </row>
    <row r="169" spans="4:19" s="17" customFormat="1" hidden="1">
      <c r="D169" s="18"/>
      <c r="E169" s="18"/>
      <c r="F169" s="19"/>
      <c r="G169" s="19"/>
      <c r="H169" s="19"/>
      <c r="I169" s="18"/>
      <c r="J169" s="18"/>
      <c r="M169" s="222"/>
      <c r="N169" s="222"/>
      <c r="O169" s="223"/>
      <c r="P169" s="224"/>
      <c r="Q169" s="223"/>
      <c r="R169" s="223"/>
      <c r="S169" s="29"/>
    </row>
    <row r="170" spans="4:19" s="17" customFormat="1" hidden="1">
      <c r="D170" s="18"/>
      <c r="E170" s="18"/>
      <c r="F170" s="19"/>
      <c r="G170" s="19"/>
      <c r="H170" s="19"/>
      <c r="I170" s="18"/>
      <c r="J170" s="18"/>
      <c r="M170" s="222"/>
      <c r="N170" s="222"/>
      <c r="O170" s="223"/>
      <c r="P170" s="224"/>
      <c r="Q170" s="223"/>
      <c r="R170" s="223"/>
      <c r="S170" s="29"/>
    </row>
    <row r="171" spans="4:19" s="17" customFormat="1" hidden="1">
      <c r="D171" s="18"/>
      <c r="E171" s="18"/>
      <c r="F171" s="19"/>
      <c r="G171" s="19"/>
      <c r="H171" s="19"/>
      <c r="I171" s="18"/>
      <c r="J171" s="18"/>
      <c r="M171" s="222"/>
      <c r="N171" s="222"/>
      <c r="O171" s="223"/>
      <c r="P171" s="224"/>
      <c r="Q171" s="223"/>
      <c r="R171" s="223"/>
      <c r="S171" s="29"/>
    </row>
    <row r="172" spans="4:19" s="17" customFormat="1" hidden="1">
      <c r="D172" s="18"/>
      <c r="E172" s="18"/>
      <c r="F172" s="19"/>
      <c r="G172" s="19"/>
      <c r="H172" s="19"/>
      <c r="I172" s="18"/>
      <c r="J172" s="18"/>
      <c r="M172" s="222"/>
      <c r="N172" s="222"/>
      <c r="O172" s="223"/>
      <c r="P172" s="224"/>
      <c r="Q172" s="223"/>
      <c r="R172" s="223"/>
      <c r="S172" s="29"/>
    </row>
    <row r="173" spans="4:19" s="17" customFormat="1" hidden="1">
      <c r="D173" s="18"/>
      <c r="E173" s="18"/>
      <c r="F173" s="19"/>
      <c r="G173" s="19"/>
      <c r="H173" s="19"/>
      <c r="I173" s="18"/>
      <c r="J173" s="18"/>
      <c r="M173" s="222"/>
      <c r="N173" s="222"/>
      <c r="O173" s="223"/>
      <c r="P173" s="224"/>
      <c r="Q173" s="223"/>
      <c r="R173" s="223"/>
      <c r="S173" s="29"/>
    </row>
    <row r="174" spans="4:19" s="17" customFormat="1" hidden="1">
      <c r="D174" s="18"/>
      <c r="E174" s="18"/>
      <c r="F174" s="19"/>
      <c r="G174" s="19"/>
      <c r="H174" s="19"/>
      <c r="I174" s="18"/>
      <c r="J174" s="18"/>
      <c r="M174" s="222"/>
      <c r="N174" s="222"/>
      <c r="O174" s="223"/>
      <c r="P174" s="224"/>
      <c r="Q174" s="223"/>
      <c r="R174" s="223"/>
      <c r="S174" s="29"/>
    </row>
    <row r="175" spans="4:19" s="17" customFormat="1" hidden="1">
      <c r="D175" s="18"/>
      <c r="E175" s="18"/>
      <c r="F175" s="19"/>
      <c r="G175" s="19"/>
      <c r="H175" s="19"/>
      <c r="I175" s="18"/>
      <c r="J175" s="18"/>
      <c r="M175" s="222"/>
      <c r="N175" s="222"/>
      <c r="O175" s="223"/>
      <c r="P175" s="224"/>
      <c r="Q175" s="223"/>
      <c r="R175" s="223"/>
      <c r="S175" s="29"/>
    </row>
    <row r="176" spans="4:19" s="17" customFormat="1" hidden="1">
      <c r="D176" s="18"/>
      <c r="E176" s="18"/>
      <c r="F176" s="19"/>
      <c r="G176" s="19"/>
      <c r="H176" s="19"/>
      <c r="I176" s="18"/>
      <c r="J176" s="18"/>
      <c r="M176" s="222"/>
      <c r="N176" s="222"/>
      <c r="O176" s="223"/>
      <c r="P176" s="224"/>
      <c r="Q176" s="223"/>
      <c r="R176" s="223"/>
      <c r="S176" s="29"/>
    </row>
    <row r="177" spans="4:19" s="17" customFormat="1" hidden="1">
      <c r="D177" s="18"/>
      <c r="E177" s="18"/>
      <c r="F177" s="19"/>
      <c r="G177" s="19"/>
      <c r="H177" s="19"/>
      <c r="I177" s="18"/>
      <c r="J177" s="18"/>
      <c r="M177" s="222"/>
      <c r="N177" s="222"/>
      <c r="O177" s="223"/>
      <c r="P177" s="224"/>
      <c r="Q177" s="223"/>
      <c r="R177" s="223"/>
      <c r="S177" s="29"/>
    </row>
    <row r="178" spans="4:19" s="17" customFormat="1" hidden="1">
      <c r="D178" s="18"/>
      <c r="E178" s="18"/>
      <c r="F178" s="19"/>
      <c r="G178" s="19"/>
      <c r="H178" s="19"/>
      <c r="I178" s="18"/>
      <c r="J178" s="18"/>
      <c r="M178" s="222"/>
      <c r="N178" s="222"/>
      <c r="O178" s="223"/>
      <c r="P178" s="224"/>
      <c r="Q178" s="223"/>
      <c r="R178" s="223"/>
      <c r="S178" s="29"/>
    </row>
    <row r="179" spans="4:19" s="17" customFormat="1" hidden="1">
      <c r="D179" s="18"/>
      <c r="E179" s="18"/>
      <c r="F179" s="19"/>
      <c r="G179" s="19"/>
      <c r="H179" s="19"/>
      <c r="I179" s="18"/>
      <c r="J179" s="18"/>
      <c r="M179" s="222"/>
      <c r="N179" s="222"/>
      <c r="O179" s="223"/>
      <c r="P179" s="224"/>
      <c r="Q179" s="223"/>
      <c r="R179" s="223"/>
      <c r="S179" s="29"/>
    </row>
    <row r="180" spans="4:19" s="17" customFormat="1" hidden="1">
      <c r="D180" s="18"/>
      <c r="E180" s="18"/>
      <c r="F180" s="19"/>
      <c r="G180" s="19"/>
      <c r="H180" s="19"/>
      <c r="I180" s="18"/>
      <c r="J180" s="18"/>
      <c r="M180" s="222"/>
      <c r="N180" s="222"/>
      <c r="O180" s="223"/>
      <c r="P180" s="224"/>
      <c r="Q180" s="223"/>
      <c r="R180" s="223"/>
      <c r="S180" s="29"/>
    </row>
    <row r="181" spans="4:19" s="17" customFormat="1" hidden="1">
      <c r="D181" s="18"/>
      <c r="E181" s="18"/>
      <c r="F181" s="19"/>
      <c r="G181" s="19"/>
      <c r="H181" s="19"/>
      <c r="I181" s="18"/>
      <c r="J181" s="18"/>
      <c r="M181" s="222"/>
      <c r="N181" s="222"/>
      <c r="O181" s="223"/>
      <c r="P181" s="224"/>
      <c r="Q181" s="223"/>
      <c r="R181" s="223"/>
      <c r="S181" s="29"/>
    </row>
    <row r="182" spans="4:19" s="17" customFormat="1" hidden="1">
      <c r="D182" s="18"/>
      <c r="E182" s="18"/>
      <c r="F182" s="19"/>
      <c r="G182" s="19"/>
      <c r="H182" s="19"/>
      <c r="I182" s="18"/>
      <c r="J182" s="18"/>
      <c r="M182" s="222"/>
      <c r="N182" s="222"/>
      <c r="O182" s="223"/>
      <c r="P182" s="224"/>
      <c r="Q182" s="223"/>
      <c r="R182" s="223"/>
      <c r="S182" s="29"/>
    </row>
    <row r="183" spans="4:19" s="17" customFormat="1" hidden="1">
      <c r="D183" s="18"/>
      <c r="E183" s="18"/>
      <c r="F183" s="19"/>
      <c r="G183" s="19"/>
      <c r="H183" s="19"/>
      <c r="I183" s="18"/>
      <c r="J183" s="18"/>
      <c r="M183" s="222"/>
      <c r="N183" s="222"/>
      <c r="O183" s="223"/>
      <c r="P183" s="224"/>
      <c r="Q183" s="223"/>
      <c r="R183" s="223"/>
      <c r="S183" s="29"/>
    </row>
    <row r="184" spans="4:19" s="17" customFormat="1" hidden="1">
      <c r="D184" s="18"/>
      <c r="E184" s="18"/>
      <c r="F184" s="19"/>
      <c r="G184" s="19"/>
      <c r="H184" s="19"/>
      <c r="I184" s="18"/>
      <c r="J184" s="18"/>
      <c r="M184" s="222"/>
      <c r="N184" s="222"/>
      <c r="O184" s="223"/>
      <c r="P184" s="224"/>
      <c r="Q184" s="223"/>
      <c r="R184" s="223"/>
      <c r="S184" s="29"/>
    </row>
    <row r="185" spans="4:19" s="17" customFormat="1" hidden="1">
      <c r="D185" s="18"/>
      <c r="E185" s="18"/>
      <c r="F185" s="19"/>
      <c r="G185" s="19"/>
      <c r="H185" s="19"/>
      <c r="I185" s="18"/>
      <c r="J185" s="18"/>
      <c r="M185" s="222"/>
      <c r="N185" s="222"/>
      <c r="O185" s="223"/>
      <c r="P185" s="224"/>
      <c r="Q185" s="223"/>
      <c r="R185" s="223"/>
      <c r="S185" s="29"/>
    </row>
    <row r="186" spans="4:19" s="17" customFormat="1" hidden="1">
      <c r="D186" s="18"/>
      <c r="E186" s="18"/>
      <c r="F186" s="19"/>
      <c r="G186" s="19"/>
      <c r="H186" s="19"/>
      <c r="I186" s="18"/>
      <c r="J186" s="18"/>
      <c r="M186" s="222"/>
      <c r="N186" s="222"/>
      <c r="O186" s="223"/>
      <c r="P186" s="224"/>
      <c r="Q186" s="223"/>
      <c r="R186" s="223"/>
      <c r="S186" s="29"/>
    </row>
    <row r="187" spans="4:19" s="17" customFormat="1" hidden="1">
      <c r="D187" s="18"/>
      <c r="E187" s="18"/>
      <c r="F187" s="19"/>
      <c r="G187" s="19"/>
      <c r="H187" s="19"/>
      <c r="I187" s="18"/>
      <c r="J187" s="18"/>
      <c r="M187" s="222"/>
      <c r="N187" s="222"/>
      <c r="O187" s="223"/>
      <c r="P187" s="224"/>
      <c r="Q187" s="223"/>
      <c r="R187" s="223"/>
      <c r="S187" s="29"/>
    </row>
    <row r="188" spans="4:19" s="17" customFormat="1" hidden="1">
      <c r="D188" s="18"/>
      <c r="E188" s="18"/>
      <c r="F188" s="19"/>
      <c r="G188" s="19"/>
      <c r="H188" s="19"/>
      <c r="I188" s="18"/>
      <c r="J188" s="18"/>
      <c r="M188" s="222"/>
      <c r="N188" s="222"/>
      <c r="O188" s="223"/>
      <c r="P188" s="224"/>
      <c r="Q188" s="223"/>
      <c r="R188" s="223"/>
      <c r="S188" s="29"/>
    </row>
    <row r="189" spans="4:19" s="17" customFormat="1" hidden="1">
      <c r="D189" s="18"/>
      <c r="E189" s="18"/>
      <c r="F189" s="19"/>
      <c r="G189" s="19"/>
      <c r="H189" s="19"/>
      <c r="I189" s="18"/>
      <c r="J189" s="18"/>
      <c r="M189" s="222"/>
      <c r="N189" s="222"/>
      <c r="O189" s="223"/>
      <c r="P189" s="224"/>
      <c r="Q189" s="223"/>
      <c r="R189" s="223"/>
      <c r="S189" s="29"/>
    </row>
    <row r="190" spans="4:19" s="17" customFormat="1" hidden="1">
      <c r="D190" s="18"/>
      <c r="E190" s="18"/>
      <c r="F190" s="19"/>
      <c r="G190" s="19"/>
      <c r="H190" s="19"/>
      <c r="I190" s="18"/>
      <c r="J190" s="18"/>
      <c r="M190" s="222"/>
      <c r="N190" s="222"/>
      <c r="O190" s="223"/>
      <c r="P190" s="224"/>
      <c r="Q190" s="223"/>
      <c r="R190" s="223"/>
      <c r="S190" s="29"/>
    </row>
    <row r="191" spans="4:19" s="17" customFormat="1" hidden="1">
      <c r="D191" s="18"/>
      <c r="E191" s="18"/>
      <c r="F191" s="19"/>
      <c r="G191" s="19"/>
      <c r="H191" s="19"/>
      <c r="I191" s="18"/>
      <c r="J191" s="18"/>
      <c r="M191" s="222"/>
      <c r="N191" s="222"/>
      <c r="O191" s="223"/>
      <c r="P191" s="224"/>
      <c r="Q191" s="223"/>
      <c r="R191" s="223"/>
      <c r="S191" s="29"/>
    </row>
    <row r="192" spans="4:19" s="17" customFormat="1" hidden="1">
      <c r="D192" s="18"/>
      <c r="E192" s="18"/>
      <c r="F192" s="19"/>
      <c r="G192" s="19"/>
      <c r="H192" s="19"/>
      <c r="I192" s="18"/>
      <c r="J192" s="18"/>
      <c r="M192" s="222"/>
      <c r="N192" s="222"/>
      <c r="O192" s="223"/>
      <c r="P192" s="224"/>
      <c r="Q192" s="223"/>
      <c r="R192" s="223"/>
      <c r="S192" s="29"/>
    </row>
    <row r="193" spans="4:19" s="17" customFormat="1" hidden="1">
      <c r="D193" s="18"/>
      <c r="E193" s="18"/>
      <c r="F193" s="19"/>
      <c r="G193" s="19"/>
      <c r="H193" s="19"/>
      <c r="I193" s="18"/>
      <c r="J193" s="18"/>
      <c r="M193" s="222"/>
      <c r="N193" s="222"/>
      <c r="O193" s="223"/>
      <c r="P193" s="224"/>
      <c r="Q193" s="223"/>
      <c r="R193" s="223"/>
      <c r="S193" s="29"/>
    </row>
    <row r="194" spans="4:19" s="17" customFormat="1" hidden="1">
      <c r="D194" s="18"/>
      <c r="E194" s="18"/>
      <c r="F194" s="19"/>
      <c r="G194" s="19"/>
      <c r="H194" s="19"/>
      <c r="I194" s="18"/>
      <c r="J194" s="18"/>
      <c r="M194" s="222"/>
      <c r="N194" s="222"/>
      <c r="O194" s="223"/>
      <c r="P194" s="224"/>
      <c r="Q194" s="223"/>
      <c r="R194" s="223"/>
      <c r="S194" s="29"/>
    </row>
    <row r="195" spans="4:19" s="17" customFormat="1" hidden="1">
      <c r="D195" s="18"/>
      <c r="E195" s="18"/>
      <c r="F195" s="19"/>
      <c r="G195" s="19"/>
      <c r="H195" s="19"/>
      <c r="I195" s="18"/>
      <c r="J195" s="18"/>
      <c r="M195" s="222"/>
      <c r="N195" s="222"/>
      <c r="O195" s="223"/>
      <c r="P195" s="224"/>
      <c r="Q195" s="223"/>
      <c r="R195" s="223"/>
      <c r="S195" s="29"/>
    </row>
    <row r="196" spans="4:19" s="17" customFormat="1" hidden="1">
      <c r="D196" s="18"/>
      <c r="E196" s="18"/>
      <c r="F196" s="19"/>
      <c r="G196" s="19"/>
      <c r="H196" s="19"/>
      <c r="I196" s="18"/>
      <c r="J196" s="18"/>
      <c r="M196" s="222"/>
      <c r="N196" s="222"/>
      <c r="O196" s="223"/>
      <c r="P196" s="224"/>
      <c r="Q196" s="223"/>
      <c r="R196" s="223"/>
      <c r="S196" s="29"/>
    </row>
    <row r="197" spans="4:19" s="17" customFormat="1" hidden="1">
      <c r="D197" s="18"/>
      <c r="E197" s="18"/>
      <c r="F197" s="19"/>
      <c r="G197" s="19"/>
      <c r="H197" s="19"/>
      <c r="I197" s="18"/>
      <c r="J197" s="18"/>
      <c r="M197" s="222"/>
      <c r="N197" s="222"/>
      <c r="O197" s="223"/>
      <c r="P197" s="224"/>
      <c r="Q197" s="223"/>
      <c r="R197" s="223"/>
      <c r="S197" s="29"/>
    </row>
    <row r="198" spans="4:19" s="17" customFormat="1" hidden="1">
      <c r="D198" s="18"/>
      <c r="E198" s="18"/>
      <c r="F198" s="19"/>
      <c r="G198" s="19"/>
      <c r="H198" s="19"/>
      <c r="I198" s="18"/>
      <c r="J198" s="18"/>
      <c r="M198" s="222"/>
      <c r="N198" s="222"/>
      <c r="O198" s="223"/>
      <c r="P198" s="224"/>
      <c r="Q198" s="223"/>
      <c r="R198" s="223"/>
      <c r="S198" s="29"/>
    </row>
    <row r="199" spans="4:19" s="17" customFormat="1" hidden="1">
      <c r="D199" s="18"/>
      <c r="E199" s="18"/>
      <c r="F199" s="19"/>
      <c r="G199" s="19"/>
      <c r="H199" s="19"/>
      <c r="I199" s="18"/>
      <c r="J199" s="18"/>
      <c r="M199" s="222"/>
      <c r="N199" s="222"/>
      <c r="O199" s="223"/>
      <c r="P199" s="224"/>
      <c r="Q199" s="223"/>
      <c r="R199" s="223"/>
      <c r="S199" s="29"/>
    </row>
    <row r="200" spans="4:19" s="17" customFormat="1" hidden="1">
      <c r="D200" s="18"/>
      <c r="E200" s="18"/>
      <c r="F200" s="19"/>
      <c r="G200" s="19"/>
      <c r="H200" s="19"/>
      <c r="I200" s="18"/>
      <c r="J200" s="18"/>
      <c r="M200" s="222"/>
      <c r="N200" s="222"/>
      <c r="O200" s="223"/>
      <c r="P200" s="224"/>
      <c r="Q200" s="223"/>
      <c r="R200" s="223"/>
      <c r="S200" s="29"/>
    </row>
    <row r="201" spans="4:19" s="17" customFormat="1" hidden="1">
      <c r="D201" s="18"/>
      <c r="E201" s="18"/>
      <c r="F201" s="19"/>
      <c r="G201" s="19"/>
      <c r="H201" s="19"/>
      <c r="I201" s="18"/>
      <c r="J201" s="18"/>
      <c r="M201" s="222"/>
      <c r="N201" s="222"/>
      <c r="O201" s="223"/>
      <c r="P201" s="224"/>
      <c r="Q201" s="223"/>
      <c r="R201" s="223"/>
      <c r="S201" s="29"/>
    </row>
    <row r="202" spans="4:19" s="17" customFormat="1" hidden="1">
      <c r="D202" s="18"/>
      <c r="E202" s="18"/>
      <c r="F202" s="19"/>
      <c r="G202" s="19"/>
      <c r="H202" s="19"/>
      <c r="I202" s="18"/>
      <c r="J202" s="18"/>
      <c r="M202" s="222"/>
      <c r="N202" s="222"/>
      <c r="O202" s="223"/>
      <c r="P202" s="224"/>
      <c r="Q202" s="223"/>
      <c r="R202" s="223"/>
      <c r="S202" s="29"/>
    </row>
    <row r="203" spans="4:19" s="17" customFormat="1" hidden="1">
      <c r="D203" s="18"/>
      <c r="E203" s="18"/>
      <c r="F203" s="19"/>
      <c r="G203" s="19"/>
      <c r="H203" s="19"/>
      <c r="I203" s="18"/>
      <c r="J203" s="18"/>
      <c r="M203" s="222"/>
      <c r="N203" s="222"/>
      <c r="O203" s="223"/>
      <c r="P203" s="224"/>
      <c r="Q203" s="223"/>
      <c r="R203" s="223"/>
      <c r="S203" s="29"/>
    </row>
    <row r="204" spans="4:19" s="17" customFormat="1" hidden="1">
      <c r="D204" s="18"/>
      <c r="E204" s="18"/>
      <c r="F204" s="19"/>
      <c r="G204" s="19"/>
      <c r="H204" s="19"/>
      <c r="I204" s="18"/>
      <c r="J204" s="18"/>
      <c r="M204" s="222"/>
      <c r="N204" s="222"/>
      <c r="O204" s="223"/>
      <c r="P204" s="224"/>
      <c r="Q204" s="223"/>
      <c r="R204" s="223"/>
      <c r="S204" s="29"/>
    </row>
    <row r="205" spans="4:19" s="17" customFormat="1" hidden="1">
      <c r="D205" s="18"/>
      <c r="E205" s="18"/>
      <c r="F205" s="19"/>
      <c r="G205" s="19"/>
      <c r="H205" s="19"/>
      <c r="I205" s="18"/>
      <c r="J205" s="18"/>
      <c r="M205" s="222"/>
      <c r="N205" s="222"/>
      <c r="O205" s="223"/>
      <c r="P205" s="224"/>
      <c r="Q205" s="223"/>
      <c r="R205" s="223"/>
      <c r="S205" s="29"/>
    </row>
    <row r="206" spans="4:19" s="17" customFormat="1" hidden="1">
      <c r="D206" s="18"/>
      <c r="E206" s="18"/>
      <c r="F206" s="19"/>
      <c r="G206" s="19"/>
      <c r="H206" s="19"/>
      <c r="I206" s="18"/>
      <c r="J206" s="18"/>
      <c r="M206" s="222"/>
      <c r="N206" s="222"/>
      <c r="O206" s="223"/>
      <c r="P206" s="224"/>
      <c r="Q206" s="223"/>
      <c r="R206" s="223"/>
      <c r="S206" s="29"/>
    </row>
    <row r="207" spans="4:19" s="17" customFormat="1" hidden="1">
      <c r="D207" s="18"/>
      <c r="E207" s="18"/>
      <c r="F207" s="19"/>
      <c r="G207" s="19"/>
      <c r="H207" s="19"/>
      <c r="I207" s="18"/>
      <c r="J207" s="18"/>
      <c r="M207" s="222"/>
      <c r="N207" s="222"/>
      <c r="O207" s="223"/>
      <c r="P207" s="224"/>
      <c r="Q207" s="223"/>
      <c r="R207" s="223"/>
      <c r="S207" s="29"/>
    </row>
    <row r="208" spans="4:19" s="17" customFormat="1" hidden="1">
      <c r="D208" s="18"/>
      <c r="E208" s="18"/>
      <c r="F208" s="19"/>
      <c r="G208" s="19"/>
      <c r="H208" s="19"/>
      <c r="I208" s="18"/>
      <c r="J208" s="18"/>
      <c r="M208" s="222"/>
      <c r="N208" s="222"/>
      <c r="O208" s="223"/>
      <c r="P208" s="224"/>
      <c r="Q208" s="223"/>
      <c r="R208" s="223"/>
      <c r="S208" s="29"/>
    </row>
    <row r="209" spans="4:19" s="17" customFormat="1" hidden="1">
      <c r="D209" s="18"/>
      <c r="E209" s="18"/>
      <c r="F209" s="19"/>
      <c r="G209" s="19"/>
      <c r="H209" s="19"/>
      <c r="I209" s="18"/>
      <c r="J209" s="18"/>
      <c r="M209" s="222"/>
      <c r="N209" s="222"/>
      <c r="O209" s="223"/>
      <c r="P209" s="224"/>
      <c r="Q209" s="223"/>
      <c r="R209" s="223"/>
      <c r="S209" s="29"/>
    </row>
    <row r="210" spans="4:19" s="17" customFormat="1" hidden="1">
      <c r="D210" s="18"/>
      <c r="E210" s="18"/>
      <c r="F210" s="19"/>
      <c r="G210" s="19"/>
      <c r="H210" s="19"/>
      <c r="I210" s="18"/>
      <c r="J210" s="18"/>
      <c r="M210" s="222"/>
      <c r="N210" s="222"/>
      <c r="O210" s="223"/>
      <c r="P210" s="224"/>
      <c r="Q210" s="223"/>
      <c r="R210" s="223"/>
      <c r="S210" s="29"/>
    </row>
    <row r="211" spans="4:19" s="17" customFormat="1" hidden="1">
      <c r="D211" s="18"/>
      <c r="E211" s="18"/>
      <c r="F211" s="19"/>
      <c r="G211" s="19"/>
      <c r="H211" s="19"/>
      <c r="I211" s="18"/>
      <c r="J211" s="18"/>
      <c r="M211" s="222"/>
      <c r="N211" s="222"/>
      <c r="O211" s="223"/>
      <c r="P211" s="224"/>
      <c r="Q211" s="223"/>
      <c r="R211" s="223"/>
      <c r="S211" s="29"/>
    </row>
    <row r="212" spans="4:19" s="17" customFormat="1" hidden="1">
      <c r="D212" s="18"/>
      <c r="E212" s="18"/>
      <c r="F212" s="19"/>
      <c r="G212" s="19"/>
      <c r="H212" s="19"/>
      <c r="I212" s="18"/>
      <c r="J212" s="18"/>
      <c r="M212" s="222"/>
      <c r="N212" s="222"/>
      <c r="O212" s="223"/>
      <c r="P212" s="224"/>
      <c r="Q212" s="223"/>
      <c r="R212" s="223"/>
      <c r="S212" s="29"/>
    </row>
    <row r="213" spans="4:19" s="17" customFormat="1" hidden="1">
      <c r="D213" s="18"/>
      <c r="E213" s="18"/>
      <c r="F213" s="19"/>
      <c r="G213" s="19"/>
      <c r="H213" s="19"/>
      <c r="I213" s="18"/>
      <c r="J213" s="18"/>
      <c r="M213" s="222"/>
      <c r="N213" s="222"/>
      <c r="O213" s="223"/>
      <c r="P213" s="224"/>
      <c r="Q213" s="223"/>
      <c r="R213" s="223"/>
      <c r="S213" s="29"/>
    </row>
    <row r="214" spans="4:19" s="17" customFormat="1" hidden="1">
      <c r="D214" s="18"/>
      <c r="E214" s="18"/>
      <c r="F214" s="19"/>
      <c r="G214" s="19"/>
      <c r="H214" s="19"/>
      <c r="I214" s="18"/>
      <c r="J214" s="18"/>
      <c r="M214" s="222"/>
      <c r="N214" s="222"/>
      <c r="O214" s="223"/>
      <c r="P214" s="224"/>
      <c r="Q214" s="223"/>
      <c r="R214" s="223"/>
      <c r="S214" s="29"/>
    </row>
    <row r="215" spans="4:19" s="17" customFormat="1" hidden="1">
      <c r="D215" s="18"/>
      <c r="E215" s="18"/>
      <c r="F215" s="19"/>
      <c r="G215" s="19"/>
      <c r="H215" s="19"/>
      <c r="I215" s="18"/>
      <c r="J215" s="18"/>
      <c r="M215" s="222"/>
      <c r="N215" s="222"/>
      <c r="O215" s="223"/>
      <c r="P215" s="224"/>
      <c r="Q215" s="223"/>
      <c r="R215" s="223"/>
      <c r="S215" s="29"/>
    </row>
    <row r="216" spans="4:19" s="17" customFormat="1" hidden="1">
      <c r="D216" s="18"/>
      <c r="E216" s="18"/>
      <c r="F216" s="19"/>
      <c r="G216" s="19"/>
      <c r="H216" s="19"/>
      <c r="I216" s="18"/>
      <c r="J216" s="18"/>
      <c r="M216" s="222"/>
      <c r="N216" s="222"/>
      <c r="O216" s="223"/>
      <c r="P216" s="224"/>
      <c r="Q216" s="223"/>
      <c r="R216" s="223"/>
      <c r="S216" s="29"/>
    </row>
    <row r="217" spans="4:19" s="17" customFormat="1" hidden="1">
      <c r="D217" s="18"/>
      <c r="E217" s="18"/>
      <c r="F217" s="19"/>
      <c r="G217" s="19"/>
      <c r="H217" s="19"/>
      <c r="I217" s="18"/>
      <c r="J217" s="18"/>
      <c r="M217" s="222"/>
      <c r="N217" s="222"/>
      <c r="O217" s="223"/>
      <c r="P217" s="224"/>
      <c r="Q217" s="223"/>
      <c r="R217" s="223"/>
      <c r="S217" s="29"/>
    </row>
    <row r="218" spans="4:19" s="17" customFormat="1" hidden="1">
      <c r="D218" s="18"/>
      <c r="E218" s="18"/>
      <c r="F218" s="19"/>
      <c r="G218" s="19"/>
      <c r="H218" s="19"/>
      <c r="I218" s="18"/>
      <c r="J218" s="18"/>
      <c r="M218" s="222"/>
      <c r="N218" s="222"/>
      <c r="O218" s="223"/>
      <c r="P218" s="224"/>
      <c r="Q218" s="223"/>
      <c r="R218" s="223"/>
      <c r="S218" s="29"/>
    </row>
    <row r="219" spans="4:19" s="17" customFormat="1" hidden="1">
      <c r="D219" s="18"/>
      <c r="E219" s="18"/>
      <c r="F219" s="19"/>
      <c r="G219" s="19"/>
      <c r="H219" s="19"/>
      <c r="I219" s="18"/>
      <c r="J219" s="18"/>
      <c r="M219" s="222"/>
      <c r="N219" s="222"/>
      <c r="O219" s="223"/>
      <c r="P219" s="224"/>
      <c r="Q219" s="223"/>
      <c r="R219" s="223"/>
      <c r="S219" s="29"/>
    </row>
    <row r="220" spans="4:19" s="17" customFormat="1" hidden="1">
      <c r="D220" s="18"/>
      <c r="E220" s="18"/>
      <c r="F220" s="19"/>
      <c r="G220" s="19"/>
      <c r="H220" s="19"/>
      <c r="I220" s="18"/>
      <c r="J220" s="18"/>
      <c r="M220" s="222"/>
      <c r="N220" s="222"/>
      <c r="O220" s="223"/>
      <c r="P220" s="224"/>
      <c r="Q220" s="223"/>
      <c r="R220" s="223"/>
      <c r="S220" s="29"/>
    </row>
    <row r="221" spans="4:19" s="17" customFormat="1" hidden="1">
      <c r="D221" s="18"/>
      <c r="E221" s="18"/>
      <c r="F221" s="19"/>
      <c r="G221" s="19"/>
      <c r="H221" s="19"/>
      <c r="I221" s="18"/>
      <c r="J221" s="18"/>
      <c r="M221" s="222"/>
      <c r="N221" s="222"/>
      <c r="O221" s="223"/>
      <c r="P221" s="224"/>
      <c r="Q221" s="223"/>
      <c r="R221" s="223"/>
      <c r="S221" s="29"/>
    </row>
    <row r="222" spans="4:19" s="17" customFormat="1" hidden="1">
      <c r="D222" s="18"/>
      <c r="E222" s="18"/>
      <c r="F222" s="19"/>
      <c r="G222" s="19"/>
      <c r="H222" s="19"/>
      <c r="I222" s="18"/>
      <c r="J222" s="18"/>
      <c r="M222" s="222"/>
      <c r="N222" s="222"/>
      <c r="O222" s="223"/>
      <c r="P222" s="224"/>
      <c r="Q222" s="223"/>
      <c r="R222" s="223"/>
      <c r="S222" s="29"/>
    </row>
    <row r="223" spans="4:19" s="17" customFormat="1" hidden="1">
      <c r="D223" s="18"/>
      <c r="E223" s="18"/>
      <c r="F223" s="19"/>
      <c r="G223" s="19"/>
      <c r="H223" s="19"/>
      <c r="I223" s="18"/>
      <c r="J223" s="18"/>
      <c r="M223" s="222"/>
      <c r="N223" s="222"/>
      <c r="O223" s="223"/>
      <c r="P223" s="224"/>
      <c r="Q223" s="223"/>
      <c r="R223" s="223"/>
      <c r="S223" s="29"/>
    </row>
    <row r="224" spans="4:19" s="17" customFormat="1" hidden="1">
      <c r="D224" s="18"/>
      <c r="E224" s="18"/>
      <c r="F224" s="19"/>
      <c r="G224" s="19"/>
      <c r="H224" s="19"/>
      <c r="I224" s="18"/>
      <c r="J224" s="18"/>
      <c r="M224" s="222"/>
      <c r="N224" s="222"/>
      <c r="O224" s="223"/>
      <c r="P224" s="224"/>
      <c r="Q224" s="223"/>
      <c r="R224" s="223"/>
      <c r="S224" s="29"/>
    </row>
    <row r="225" spans="4:19" s="17" customFormat="1" hidden="1">
      <c r="D225" s="18"/>
      <c r="E225" s="18"/>
      <c r="F225" s="19"/>
      <c r="G225" s="19"/>
      <c r="H225" s="19"/>
      <c r="I225" s="18"/>
      <c r="J225" s="18"/>
      <c r="M225" s="222"/>
      <c r="N225" s="222"/>
      <c r="O225" s="223"/>
      <c r="P225" s="224"/>
      <c r="Q225" s="223"/>
      <c r="R225" s="223"/>
      <c r="S225" s="29"/>
    </row>
    <row r="226" spans="4:19" s="17" customFormat="1" hidden="1">
      <c r="D226" s="18"/>
      <c r="E226" s="18"/>
      <c r="F226" s="19"/>
      <c r="G226" s="19"/>
      <c r="H226" s="19"/>
      <c r="I226" s="18"/>
      <c r="J226" s="18"/>
      <c r="M226" s="222"/>
      <c r="N226" s="222"/>
      <c r="O226" s="223"/>
      <c r="P226" s="224"/>
      <c r="Q226" s="223"/>
      <c r="R226" s="223"/>
      <c r="S226" s="29"/>
    </row>
    <row r="227" spans="4:19" s="17" customFormat="1" hidden="1">
      <c r="D227" s="18"/>
      <c r="E227" s="18"/>
      <c r="F227" s="19"/>
      <c r="G227" s="19"/>
      <c r="H227" s="19"/>
      <c r="I227" s="18"/>
      <c r="J227" s="18"/>
      <c r="M227" s="222"/>
      <c r="N227" s="222"/>
      <c r="O227" s="223"/>
      <c r="P227" s="224"/>
      <c r="Q227" s="223"/>
      <c r="R227" s="223"/>
      <c r="S227" s="29"/>
    </row>
    <row r="228" spans="4:19" s="17" customFormat="1" hidden="1">
      <c r="D228" s="18"/>
      <c r="E228" s="18"/>
      <c r="F228" s="19"/>
      <c r="G228" s="19"/>
      <c r="H228" s="19"/>
      <c r="I228" s="18"/>
      <c r="J228" s="18"/>
      <c r="M228" s="222"/>
      <c r="N228" s="222"/>
      <c r="O228" s="223"/>
      <c r="P228" s="224"/>
      <c r="Q228" s="223"/>
      <c r="R228" s="223"/>
      <c r="S228" s="29"/>
    </row>
    <row r="229" spans="4:19" s="17" customFormat="1" hidden="1">
      <c r="D229" s="18"/>
      <c r="E229" s="18"/>
      <c r="F229" s="19"/>
      <c r="G229" s="19"/>
      <c r="H229" s="19"/>
      <c r="I229" s="18"/>
      <c r="J229" s="18"/>
      <c r="M229" s="222"/>
      <c r="N229" s="222"/>
      <c r="O229" s="223"/>
      <c r="P229" s="224"/>
      <c r="Q229" s="223"/>
      <c r="R229" s="223"/>
      <c r="S229" s="29"/>
    </row>
    <row r="230" spans="4:19" s="17" customFormat="1" hidden="1">
      <c r="D230" s="18"/>
      <c r="E230" s="18"/>
      <c r="F230" s="19"/>
      <c r="G230" s="19"/>
      <c r="H230" s="19"/>
      <c r="I230" s="18"/>
      <c r="J230" s="18"/>
      <c r="M230" s="222"/>
      <c r="N230" s="222"/>
      <c r="O230" s="223"/>
      <c r="P230" s="224"/>
      <c r="Q230" s="223"/>
      <c r="R230" s="223"/>
      <c r="S230" s="29"/>
    </row>
    <row r="231" spans="4:19" s="17" customFormat="1" hidden="1">
      <c r="D231" s="18"/>
      <c r="E231" s="18"/>
      <c r="F231" s="19"/>
      <c r="G231" s="19"/>
      <c r="H231" s="19"/>
      <c r="I231" s="18"/>
      <c r="J231" s="18"/>
      <c r="M231" s="222"/>
      <c r="N231" s="222"/>
      <c r="O231" s="223"/>
      <c r="P231" s="224"/>
      <c r="Q231" s="223"/>
      <c r="R231" s="223"/>
      <c r="S231" s="29"/>
    </row>
    <row r="232" spans="4:19" s="17" customFormat="1" hidden="1">
      <c r="D232" s="18"/>
      <c r="E232" s="18"/>
      <c r="F232" s="19"/>
      <c r="G232" s="19"/>
      <c r="H232" s="19"/>
      <c r="I232" s="18"/>
      <c r="J232" s="18"/>
      <c r="M232" s="222"/>
      <c r="N232" s="222"/>
      <c r="O232" s="223"/>
      <c r="P232" s="224"/>
      <c r="Q232" s="223"/>
      <c r="R232" s="223"/>
      <c r="S232" s="29"/>
    </row>
    <row r="233" spans="4:19" s="17" customFormat="1" hidden="1">
      <c r="D233" s="18"/>
      <c r="E233" s="18"/>
      <c r="F233" s="19"/>
      <c r="G233" s="19"/>
      <c r="H233" s="19"/>
      <c r="I233" s="18"/>
      <c r="J233" s="18"/>
      <c r="M233" s="222"/>
      <c r="N233" s="222"/>
      <c r="O233" s="223"/>
      <c r="P233" s="224"/>
      <c r="Q233" s="223"/>
      <c r="R233" s="223"/>
      <c r="S233" s="29"/>
    </row>
    <row r="234" spans="4:19" s="17" customFormat="1" hidden="1">
      <c r="D234" s="18"/>
      <c r="E234" s="18"/>
      <c r="F234" s="19"/>
      <c r="G234" s="19"/>
      <c r="H234" s="19"/>
      <c r="I234" s="18"/>
      <c r="J234" s="18"/>
      <c r="M234" s="222"/>
      <c r="N234" s="222"/>
      <c r="O234" s="223"/>
      <c r="P234" s="224"/>
      <c r="Q234" s="223"/>
      <c r="R234" s="223"/>
      <c r="S234" s="29"/>
    </row>
    <row r="235" spans="4:19" s="17" customFormat="1" hidden="1">
      <c r="D235" s="18"/>
      <c r="E235" s="18"/>
      <c r="F235" s="19"/>
      <c r="G235" s="19"/>
      <c r="H235" s="19"/>
      <c r="I235" s="18"/>
      <c r="J235" s="18"/>
      <c r="M235" s="222"/>
      <c r="N235" s="222"/>
      <c r="O235" s="223"/>
      <c r="P235" s="224"/>
      <c r="Q235" s="223"/>
      <c r="R235" s="223"/>
      <c r="S235" s="29"/>
    </row>
    <row r="236" spans="4:19" s="17" customFormat="1" hidden="1">
      <c r="D236" s="18"/>
      <c r="E236" s="18"/>
      <c r="F236" s="19"/>
      <c r="G236" s="19"/>
      <c r="H236" s="19"/>
      <c r="I236" s="18"/>
      <c r="J236" s="18"/>
      <c r="M236" s="222"/>
      <c r="N236" s="222"/>
      <c r="O236" s="223"/>
      <c r="P236" s="224"/>
      <c r="Q236" s="223"/>
      <c r="R236" s="223"/>
      <c r="S236" s="29"/>
    </row>
    <row r="237" spans="4:19" s="17" customFormat="1" hidden="1">
      <c r="D237" s="18"/>
      <c r="E237" s="18"/>
      <c r="F237" s="19"/>
      <c r="G237" s="19"/>
      <c r="H237" s="19"/>
      <c r="I237" s="18"/>
      <c r="J237" s="18"/>
      <c r="M237" s="222"/>
      <c r="N237" s="222"/>
      <c r="O237" s="223"/>
      <c r="P237" s="224"/>
      <c r="Q237" s="223"/>
      <c r="R237" s="223"/>
      <c r="S237" s="29"/>
    </row>
    <row r="238" spans="4:19" s="17" customFormat="1" hidden="1">
      <c r="D238" s="18"/>
      <c r="E238" s="18"/>
      <c r="F238" s="19"/>
      <c r="G238" s="19"/>
      <c r="H238" s="19"/>
      <c r="I238" s="18"/>
      <c r="J238" s="18"/>
      <c r="M238" s="222"/>
      <c r="N238" s="222"/>
      <c r="O238" s="223"/>
      <c r="P238" s="224"/>
      <c r="Q238" s="223"/>
      <c r="R238" s="223"/>
      <c r="S238" s="29"/>
    </row>
    <row r="239" spans="4:19" s="17" customFormat="1" hidden="1">
      <c r="D239" s="18"/>
      <c r="E239" s="18"/>
      <c r="F239" s="19"/>
      <c r="G239" s="19"/>
      <c r="H239" s="19"/>
      <c r="I239" s="18"/>
      <c r="J239" s="18"/>
      <c r="M239" s="222"/>
      <c r="N239" s="222"/>
      <c r="O239" s="223"/>
      <c r="P239" s="224"/>
      <c r="Q239" s="223"/>
      <c r="R239" s="223"/>
      <c r="S239" s="29"/>
    </row>
    <row r="240" spans="4:19" s="17" customFormat="1" hidden="1">
      <c r="D240" s="18"/>
      <c r="E240" s="18"/>
      <c r="F240" s="19"/>
      <c r="G240" s="19"/>
      <c r="H240" s="19"/>
      <c r="I240" s="18"/>
      <c r="J240" s="18"/>
      <c r="M240" s="222"/>
      <c r="N240" s="222"/>
      <c r="O240" s="223"/>
      <c r="P240" s="224"/>
      <c r="Q240" s="223"/>
      <c r="R240" s="223"/>
      <c r="S240" s="29"/>
    </row>
    <row r="241" spans="4:19" s="17" customFormat="1" hidden="1">
      <c r="D241" s="18"/>
      <c r="E241" s="18"/>
      <c r="F241" s="19"/>
      <c r="G241" s="19"/>
      <c r="H241" s="19"/>
      <c r="I241" s="18"/>
      <c r="J241" s="18"/>
      <c r="M241" s="222"/>
      <c r="N241" s="222"/>
      <c r="O241" s="223"/>
      <c r="P241" s="224"/>
      <c r="Q241" s="223"/>
      <c r="R241" s="223"/>
      <c r="S241" s="29"/>
    </row>
    <row r="242" spans="4:19" s="17" customFormat="1" hidden="1">
      <c r="D242" s="18"/>
      <c r="E242" s="18"/>
      <c r="F242" s="19"/>
      <c r="G242" s="19"/>
      <c r="H242" s="19"/>
      <c r="I242" s="18"/>
      <c r="J242" s="18"/>
      <c r="M242" s="222"/>
      <c r="N242" s="222"/>
      <c r="O242" s="223"/>
      <c r="P242" s="224"/>
      <c r="Q242" s="223"/>
      <c r="R242" s="223"/>
      <c r="S242" s="29"/>
    </row>
    <row r="243" spans="4:19" s="17" customFormat="1" hidden="1">
      <c r="D243" s="18"/>
      <c r="E243" s="18"/>
      <c r="F243" s="19"/>
      <c r="G243" s="19"/>
      <c r="H243" s="19"/>
      <c r="I243" s="18"/>
      <c r="J243" s="18"/>
      <c r="M243" s="222"/>
      <c r="N243" s="222"/>
      <c r="O243" s="223"/>
      <c r="P243" s="224"/>
      <c r="Q243" s="223"/>
      <c r="R243" s="223"/>
      <c r="S243" s="29"/>
    </row>
    <row r="244" spans="4:19" s="17" customFormat="1" hidden="1">
      <c r="D244" s="18"/>
      <c r="E244" s="18"/>
      <c r="F244" s="19"/>
      <c r="G244" s="19"/>
      <c r="H244" s="19"/>
      <c r="I244" s="18"/>
      <c r="J244" s="18"/>
      <c r="M244" s="222"/>
      <c r="N244" s="222"/>
      <c r="O244" s="223"/>
      <c r="P244" s="224"/>
      <c r="Q244" s="223"/>
      <c r="R244" s="223"/>
      <c r="S244" s="29"/>
    </row>
    <row r="245" spans="4:19" s="17" customFormat="1" hidden="1">
      <c r="D245" s="18"/>
      <c r="E245" s="18"/>
      <c r="F245" s="19"/>
      <c r="G245" s="19"/>
      <c r="H245" s="19"/>
      <c r="I245" s="18"/>
      <c r="J245" s="18"/>
      <c r="M245" s="222"/>
      <c r="N245" s="222"/>
      <c r="O245" s="223"/>
      <c r="P245" s="224"/>
      <c r="Q245" s="223"/>
      <c r="R245" s="223"/>
      <c r="S245" s="29"/>
    </row>
    <row r="246" spans="4:19" s="17" customFormat="1" hidden="1">
      <c r="D246" s="18"/>
      <c r="E246" s="18"/>
      <c r="F246" s="19"/>
      <c r="G246" s="19"/>
      <c r="H246" s="19"/>
      <c r="I246" s="18"/>
      <c r="J246" s="18"/>
      <c r="M246" s="222"/>
      <c r="N246" s="222"/>
      <c r="O246" s="223"/>
      <c r="P246" s="224"/>
      <c r="Q246" s="223"/>
      <c r="R246" s="223"/>
      <c r="S246" s="29"/>
    </row>
    <row r="247" spans="4:19" s="17" customFormat="1" hidden="1">
      <c r="D247" s="18"/>
      <c r="E247" s="18"/>
      <c r="F247" s="19"/>
      <c r="G247" s="19"/>
      <c r="H247" s="19"/>
      <c r="I247" s="18"/>
      <c r="J247" s="18"/>
      <c r="M247" s="222"/>
      <c r="N247" s="222"/>
      <c r="O247" s="223"/>
      <c r="P247" s="224"/>
      <c r="Q247" s="223"/>
      <c r="R247" s="223"/>
      <c r="S247" s="29"/>
    </row>
    <row r="248" spans="4:19" s="17" customFormat="1" hidden="1">
      <c r="D248" s="18"/>
      <c r="E248" s="18"/>
      <c r="F248" s="19"/>
      <c r="G248" s="19"/>
      <c r="H248" s="19"/>
      <c r="I248" s="18"/>
      <c r="J248" s="18"/>
      <c r="M248" s="222"/>
      <c r="N248" s="222"/>
      <c r="O248" s="223"/>
      <c r="P248" s="224"/>
      <c r="Q248" s="223"/>
      <c r="R248" s="223"/>
      <c r="S248" s="29"/>
    </row>
    <row r="249" spans="4:19" s="17" customFormat="1" hidden="1">
      <c r="D249" s="18"/>
      <c r="E249" s="18"/>
      <c r="F249" s="19"/>
      <c r="G249" s="19"/>
      <c r="H249" s="19"/>
      <c r="I249" s="18"/>
      <c r="J249" s="18"/>
      <c r="M249" s="222"/>
      <c r="N249" s="222"/>
      <c r="O249" s="223"/>
      <c r="P249" s="224"/>
      <c r="Q249" s="223"/>
      <c r="R249" s="223"/>
      <c r="S249" s="29"/>
    </row>
    <row r="250" spans="4:19" s="17" customFormat="1" hidden="1">
      <c r="D250" s="18"/>
      <c r="E250" s="18"/>
      <c r="F250" s="19"/>
      <c r="G250" s="19"/>
      <c r="H250" s="19"/>
      <c r="I250" s="18"/>
      <c r="J250" s="18"/>
      <c r="M250" s="222"/>
      <c r="N250" s="222"/>
      <c r="O250" s="223"/>
      <c r="P250" s="224"/>
      <c r="Q250" s="223"/>
      <c r="R250" s="223"/>
      <c r="S250" s="29"/>
    </row>
    <row r="251" spans="4:19" s="17" customFormat="1" hidden="1">
      <c r="D251" s="18"/>
      <c r="E251" s="18"/>
      <c r="F251" s="19"/>
      <c r="G251" s="19"/>
      <c r="H251" s="19"/>
      <c r="I251" s="18"/>
      <c r="J251" s="18"/>
      <c r="M251" s="222"/>
      <c r="N251" s="222"/>
      <c r="O251" s="223"/>
      <c r="P251" s="224"/>
      <c r="Q251" s="223"/>
      <c r="R251" s="223"/>
      <c r="S251" s="29"/>
    </row>
    <row r="252" spans="4:19" s="17" customFormat="1" hidden="1">
      <c r="D252" s="18"/>
      <c r="E252" s="18"/>
      <c r="F252" s="19"/>
      <c r="G252" s="19"/>
      <c r="H252" s="19"/>
      <c r="I252" s="18"/>
      <c r="J252" s="18"/>
      <c r="M252" s="222"/>
      <c r="N252" s="222"/>
      <c r="O252" s="223"/>
      <c r="P252" s="224"/>
      <c r="Q252" s="223"/>
      <c r="R252" s="223"/>
      <c r="S252" s="29"/>
    </row>
    <row r="253" spans="4:19" s="17" customFormat="1" hidden="1">
      <c r="D253" s="18"/>
      <c r="E253" s="18"/>
      <c r="F253" s="19"/>
      <c r="G253" s="19"/>
      <c r="H253" s="19"/>
      <c r="I253" s="18"/>
      <c r="J253" s="18"/>
      <c r="M253" s="222"/>
      <c r="N253" s="222"/>
      <c r="O253" s="223"/>
      <c r="P253" s="224"/>
      <c r="Q253" s="223"/>
      <c r="R253" s="223"/>
      <c r="S253" s="29"/>
    </row>
    <row r="254" spans="4:19" s="17" customFormat="1" hidden="1">
      <c r="D254" s="18"/>
      <c r="E254" s="18"/>
      <c r="F254" s="19"/>
      <c r="G254" s="19"/>
      <c r="H254" s="19"/>
      <c r="I254" s="18"/>
      <c r="J254" s="18"/>
      <c r="M254" s="222"/>
      <c r="N254" s="222"/>
      <c r="O254" s="223"/>
      <c r="P254" s="224"/>
      <c r="Q254" s="223"/>
      <c r="R254" s="223"/>
      <c r="S254" s="29"/>
    </row>
    <row r="255" spans="4:19" s="17" customFormat="1" hidden="1">
      <c r="D255" s="18"/>
      <c r="E255" s="18"/>
      <c r="F255" s="19"/>
      <c r="G255" s="19"/>
      <c r="H255" s="19"/>
      <c r="I255" s="18"/>
      <c r="J255" s="18"/>
      <c r="M255" s="222"/>
      <c r="N255" s="222"/>
      <c r="O255" s="223"/>
      <c r="P255" s="224"/>
      <c r="Q255" s="223"/>
      <c r="R255" s="223"/>
      <c r="S255" s="29"/>
    </row>
    <row r="256" spans="4:19" s="17" customFormat="1" hidden="1">
      <c r="D256" s="18"/>
      <c r="E256" s="18"/>
      <c r="F256" s="19"/>
      <c r="G256" s="19"/>
      <c r="H256" s="19"/>
      <c r="I256" s="18"/>
      <c r="J256" s="18"/>
      <c r="M256" s="222"/>
      <c r="N256" s="222"/>
      <c r="O256" s="223"/>
      <c r="P256" s="224"/>
      <c r="Q256" s="223"/>
      <c r="R256" s="223"/>
      <c r="S256" s="29"/>
    </row>
    <row r="257" spans="4:19" s="17" customFormat="1" hidden="1">
      <c r="D257" s="18"/>
      <c r="E257" s="18"/>
      <c r="F257" s="19"/>
      <c r="G257" s="19"/>
      <c r="H257" s="19"/>
      <c r="I257" s="18"/>
      <c r="J257" s="18"/>
      <c r="M257" s="222"/>
      <c r="N257" s="222"/>
      <c r="O257" s="223"/>
      <c r="P257" s="224"/>
      <c r="Q257" s="223"/>
      <c r="R257" s="223"/>
      <c r="S257" s="29"/>
    </row>
    <row r="258" spans="4:19" s="17" customFormat="1" hidden="1">
      <c r="D258" s="18"/>
      <c r="E258" s="18"/>
      <c r="F258" s="19"/>
      <c r="G258" s="19"/>
      <c r="H258" s="19"/>
      <c r="I258" s="18"/>
      <c r="J258" s="18"/>
      <c r="M258" s="222"/>
      <c r="N258" s="222"/>
      <c r="O258" s="223"/>
      <c r="P258" s="224"/>
      <c r="Q258" s="223"/>
      <c r="R258" s="223"/>
      <c r="S258" s="29"/>
    </row>
    <row r="259" spans="4:19" s="17" customFormat="1" hidden="1">
      <c r="D259" s="18"/>
      <c r="E259" s="18"/>
      <c r="F259" s="19"/>
      <c r="G259" s="19"/>
      <c r="H259" s="19"/>
      <c r="I259" s="18"/>
      <c r="J259" s="18"/>
      <c r="M259" s="222"/>
      <c r="N259" s="222"/>
      <c r="O259" s="223"/>
      <c r="P259" s="224"/>
      <c r="Q259" s="223"/>
      <c r="R259" s="223"/>
      <c r="S259" s="29"/>
    </row>
    <row r="260" spans="4:19" s="17" customFormat="1" hidden="1">
      <c r="D260" s="18"/>
      <c r="E260" s="18"/>
      <c r="F260" s="19"/>
      <c r="G260" s="19"/>
      <c r="H260" s="19"/>
      <c r="I260" s="18"/>
      <c r="J260" s="18"/>
      <c r="M260" s="222"/>
      <c r="N260" s="222"/>
      <c r="O260" s="223"/>
      <c r="P260" s="224"/>
      <c r="Q260" s="223"/>
      <c r="R260" s="223"/>
      <c r="S260" s="29"/>
    </row>
    <row r="261" spans="4:19" s="17" customFormat="1" hidden="1">
      <c r="D261" s="18"/>
      <c r="E261" s="18"/>
      <c r="F261" s="19"/>
      <c r="G261" s="19"/>
      <c r="H261" s="19"/>
      <c r="I261" s="18"/>
      <c r="J261" s="18"/>
      <c r="M261" s="222"/>
      <c r="N261" s="222"/>
      <c r="O261" s="223"/>
      <c r="P261" s="224"/>
      <c r="Q261" s="223"/>
      <c r="R261" s="223"/>
      <c r="S261" s="29"/>
    </row>
    <row r="262" spans="4:19" s="17" customFormat="1" hidden="1">
      <c r="D262" s="18"/>
      <c r="E262" s="18"/>
      <c r="F262" s="19"/>
      <c r="G262" s="19"/>
      <c r="H262" s="19"/>
      <c r="I262" s="18"/>
      <c r="J262" s="18"/>
      <c r="M262" s="222"/>
      <c r="N262" s="222"/>
      <c r="O262" s="223"/>
      <c r="P262" s="224"/>
      <c r="Q262" s="223"/>
      <c r="R262" s="223"/>
      <c r="S262" s="29"/>
    </row>
    <row r="263" spans="4:19" s="17" customFormat="1" hidden="1">
      <c r="D263" s="18"/>
      <c r="E263" s="18"/>
      <c r="F263" s="19"/>
      <c r="G263" s="19"/>
      <c r="H263" s="19"/>
      <c r="I263" s="18"/>
      <c r="J263" s="18"/>
      <c r="M263" s="222"/>
      <c r="N263" s="222"/>
      <c r="O263" s="223"/>
      <c r="P263" s="224"/>
      <c r="Q263" s="223"/>
      <c r="R263" s="223"/>
      <c r="S263" s="29"/>
    </row>
    <row r="264" spans="4:19" s="17" customFormat="1" hidden="1">
      <c r="D264" s="18"/>
      <c r="E264" s="18"/>
      <c r="F264" s="19"/>
      <c r="G264" s="19"/>
      <c r="H264" s="19"/>
      <c r="I264" s="18"/>
      <c r="J264" s="18"/>
      <c r="M264" s="222"/>
      <c r="N264" s="222"/>
      <c r="O264" s="223"/>
      <c r="P264" s="224"/>
      <c r="Q264" s="223"/>
      <c r="R264" s="223"/>
      <c r="S264" s="29"/>
    </row>
    <row r="265" spans="4:19" s="17" customFormat="1" hidden="1">
      <c r="D265" s="18"/>
      <c r="E265" s="18"/>
      <c r="F265" s="19"/>
      <c r="G265" s="19"/>
      <c r="H265" s="19"/>
      <c r="I265" s="18"/>
      <c r="J265" s="18"/>
      <c r="M265" s="222"/>
      <c r="N265" s="222"/>
      <c r="O265" s="223"/>
      <c r="P265" s="224"/>
      <c r="Q265" s="223"/>
      <c r="R265" s="223"/>
      <c r="S265" s="29"/>
    </row>
    <row r="266" spans="4:19" s="17" customFormat="1" hidden="1">
      <c r="D266" s="18"/>
      <c r="E266" s="18"/>
      <c r="F266" s="19"/>
      <c r="G266" s="19"/>
      <c r="H266" s="19"/>
      <c r="I266" s="18"/>
      <c r="J266" s="18"/>
      <c r="M266" s="222"/>
      <c r="N266" s="222"/>
      <c r="O266" s="223"/>
      <c r="P266" s="224"/>
      <c r="Q266" s="223"/>
      <c r="R266" s="223"/>
      <c r="S266" s="29"/>
    </row>
    <row r="267" spans="4:19" s="17" customFormat="1" hidden="1">
      <c r="D267" s="18"/>
      <c r="E267" s="18"/>
      <c r="F267" s="19"/>
      <c r="G267" s="19"/>
      <c r="H267" s="19"/>
      <c r="I267" s="18"/>
      <c r="J267" s="18"/>
      <c r="M267" s="222"/>
      <c r="N267" s="222"/>
      <c r="O267" s="223"/>
      <c r="P267" s="224"/>
      <c r="Q267" s="223"/>
      <c r="R267" s="223"/>
      <c r="S267" s="29"/>
    </row>
    <row r="268" spans="4:19" s="17" customFormat="1" hidden="1">
      <c r="D268" s="18"/>
      <c r="E268" s="18"/>
      <c r="F268" s="19"/>
      <c r="G268" s="19"/>
      <c r="H268" s="19"/>
      <c r="I268" s="18"/>
      <c r="J268" s="18"/>
      <c r="M268" s="222"/>
      <c r="N268" s="222"/>
      <c r="O268" s="223"/>
      <c r="P268" s="224"/>
      <c r="Q268" s="223"/>
      <c r="R268" s="223"/>
      <c r="S268" s="29"/>
    </row>
    <row r="269" spans="4:19" s="17" customFormat="1" hidden="1">
      <c r="D269" s="18"/>
      <c r="E269" s="18"/>
      <c r="F269" s="19"/>
      <c r="G269" s="19"/>
      <c r="H269" s="19"/>
      <c r="I269" s="18"/>
      <c r="J269" s="18"/>
      <c r="M269" s="222"/>
      <c r="N269" s="222"/>
      <c r="O269" s="223"/>
      <c r="P269" s="224"/>
      <c r="Q269" s="223"/>
      <c r="R269" s="223"/>
      <c r="S269" s="29"/>
    </row>
    <row r="270" spans="4:19" s="17" customFormat="1" hidden="1">
      <c r="D270" s="18"/>
      <c r="E270" s="18"/>
      <c r="F270" s="19"/>
      <c r="G270" s="19"/>
      <c r="H270" s="19"/>
      <c r="I270" s="18"/>
      <c r="J270" s="18"/>
      <c r="M270" s="222"/>
      <c r="N270" s="222"/>
      <c r="O270" s="223"/>
      <c r="P270" s="224"/>
      <c r="Q270" s="223"/>
      <c r="R270" s="223"/>
      <c r="S270" s="29"/>
    </row>
    <row r="271" spans="4:19" s="17" customFormat="1" hidden="1">
      <c r="D271" s="18"/>
      <c r="E271" s="18"/>
      <c r="F271" s="19"/>
      <c r="G271" s="19"/>
      <c r="H271" s="19"/>
      <c r="I271" s="18"/>
      <c r="J271" s="18"/>
      <c r="M271" s="222"/>
      <c r="N271" s="222"/>
      <c r="O271" s="223"/>
      <c r="P271" s="224"/>
      <c r="Q271" s="223"/>
      <c r="R271" s="223"/>
      <c r="S271" s="29"/>
    </row>
    <row r="272" spans="4:19" s="17" customFormat="1" hidden="1">
      <c r="D272" s="18"/>
      <c r="E272" s="18"/>
      <c r="F272" s="19"/>
      <c r="G272" s="19"/>
      <c r="H272" s="19"/>
      <c r="I272" s="18"/>
      <c r="J272" s="18"/>
      <c r="M272" s="222"/>
      <c r="N272" s="222"/>
      <c r="O272" s="223"/>
      <c r="P272" s="224"/>
      <c r="Q272" s="223"/>
      <c r="R272" s="223"/>
      <c r="S272" s="29"/>
    </row>
    <row r="273" spans="4:19" s="17" customFormat="1" hidden="1">
      <c r="D273" s="18"/>
      <c r="E273" s="18"/>
      <c r="F273" s="19"/>
      <c r="G273" s="19"/>
      <c r="H273" s="19"/>
      <c r="I273" s="18"/>
      <c r="J273" s="18"/>
      <c r="M273" s="222"/>
      <c r="N273" s="222"/>
      <c r="O273" s="223"/>
      <c r="P273" s="224"/>
      <c r="Q273" s="223"/>
      <c r="R273" s="223"/>
      <c r="S273" s="29"/>
    </row>
    <row r="274" spans="4:19" s="17" customFormat="1" hidden="1">
      <c r="D274" s="18"/>
      <c r="E274" s="18"/>
      <c r="F274" s="19"/>
      <c r="G274" s="19"/>
      <c r="H274" s="19"/>
      <c r="I274" s="18"/>
      <c r="J274" s="18"/>
      <c r="M274" s="222"/>
      <c r="N274" s="222"/>
      <c r="O274" s="223"/>
      <c r="P274" s="224"/>
      <c r="Q274" s="223"/>
      <c r="R274" s="223"/>
      <c r="S274" s="29"/>
    </row>
    <row r="275" spans="4:19" s="17" customFormat="1" hidden="1">
      <c r="D275" s="18"/>
      <c r="E275" s="18"/>
      <c r="F275" s="19"/>
      <c r="G275" s="19"/>
      <c r="H275" s="19"/>
      <c r="I275" s="18"/>
      <c r="J275" s="18"/>
      <c r="M275" s="222"/>
      <c r="N275" s="222"/>
      <c r="O275" s="223"/>
      <c r="P275" s="224"/>
      <c r="Q275" s="223"/>
      <c r="R275" s="223"/>
      <c r="S275" s="29"/>
    </row>
    <row r="276" spans="4:19" s="17" customFormat="1" hidden="1">
      <c r="D276" s="18"/>
      <c r="E276" s="18"/>
      <c r="F276" s="19"/>
      <c r="G276" s="19"/>
      <c r="H276" s="19"/>
      <c r="I276" s="18"/>
      <c r="J276" s="18"/>
      <c r="M276" s="222"/>
      <c r="N276" s="222"/>
      <c r="O276" s="223"/>
      <c r="P276" s="224"/>
      <c r="Q276" s="223"/>
      <c r="R276" s="223"/>
      <c r="S276" s="29"/>
    </row>
    <row r="277" spans="4:19" s="17" customFormat="1" hidden="1">
      <c r="D277" s="18"/>
      <c r="E277" s="18"/>
      <c r="F277" s="19"/>
      <c r="G277" s="19"/>
      <c r="H277" s="19"/>
      <c r="I277" s="18"/>
      <c r="J277" s="18"/>
      <c r="M277" s="222"/>
      <c r="N277" s="222"/>
      <c r="O277" s="223"/>
      <c r="P277" s="224"/>
      <c r="Q277" s="223"/>
      <c r="R277" s="223"/>
      <c r="S277" s="29"/>
    </row>
    <row r="278" spans="4:19" s="17" customFormat="1" hidden="1">
      <c r="D278" s="18"/>
      <c r="E278" s="18"/>
      <c r="F278" s="19"/>
      <c r="G278" s="19"/>
      <c r="H278" s="19"/>
      <c r="I278" s="18"/>
      <c r="J278" s="18"/>
      <c r="M278" s="222"/>
      <c r="N278" s="222"/>
      <c r="O278" s="223"/>
      <c r="P278" s="224"/>
      <c r="Q278" s="223"/>
      <c r="R278" s="223"/>
      <c r="S278" s="29"/>
    </row>
    <row r="279" spans="4:19" s="17" customFormat="1" hidden="1">
      <c r="D279" s="18"/>
      <c r="E279" s="18"/>
      <c r="F279" s="19"/>
      <c r="G279" s="19"/>
      <c r="H279" s="19"/>
      <c r="I279" s="18"/>
      <c r="J279" s="18"/>
      <c r="M279" s="222"/>
      <c r="N279" s="222"/>
      <c r="O279" s="223"/>
      <c r="P279" s="224"/>
      <c r="Q279" s="223"/>
      <c r="R279" s="223"/>
      <c r="S279" s="29"/>
    </row>
    <row r="280" spans="4:19" s="17" customFormat="1" hidden="1">
      <c r="D280" s="18"/>
      <c r="E280" s="18"/>
      <c r="F280" s="19"/>
      <c r="G280" s="19"/>
      <c r="H280" s="19"/>
      <c r="I280" s="18"/>
      <c r="J280" s="18"/>
      <c r="M280" s="222"/>
      <c r="N280" s="222"/>
      <c r="O280" s="223"/>
      <c r="P280" s="224"/>
      <c r="Q280" s="223"/>
      <c r="R280" s="223"/>
      <c r="S280" s="29"/>
    </row>
    <row r="281" spans="4:19" s="17" customFormat="1" hidden="1">
      <c r="D281" s="18"/>
      <c r="E281" s="18"/>
      <c r="F281" s="19"/>
      <c r="G281" s="19"/>
      <c r="H281" s="19"/>
      <c r="I281" s="18"/>
      <c r="J281" s="18"/>
      <c r="M281" s="222"/>
      <c r="N281" s="222"/>
      <c r="O281" s="223"/>
      <c r="P281" s="224"/>
      <c r="Q281" s="223"/>
      <c r="R281" s="223"/>
      <c r="S281" s="29"/>
    </row>
    <row r="282" spans="4:19" s="17" customFormat="1" hidden="1">
      <c r="D282" s="18"/>
      <c r="E282" s="18"/>
      <c r="F282" s="19"/>
      <c r="G282" s="19"/>
      <c r="H282" s="19"/>
      <c r="I282" s="18"/>
      <c r="J282" s="18"/>
      <c r="M282" s="222"/>
      <c r="N282" s="222"/>
      <c r="O282" s="223"/>
      <c r="P282" s="224"/>
      <c r="Q282" s="223"/>
      <c r="R282" s="223"/>
      <c r="S282" s="29"/>
    </row>
    <row r="283" spans="4:19" s="17" customFormat="1" hidden="1">
      <c r="D283" s="18"/>
      <c r="E283" s="18"/>
      <c r="F283" s="19"/>
      <c r="G283" s="19"/>
      <c r="H283" s="19"/>
      <c r="I283" s="18"/>
      <c r="J283" s="18"/>
      <c r="M283" s="222"/>
      <c r="N283" s="222"/>
      <c r="O283" s="223"/>
      <c r="P283" s="224"/>
      <c r="Q283" s="223"/>
      <c r="R283" s="223"/>
      <c r="S283" s="29"/>
    </row>
    <row r="284" spans="4:19" s="17" customFormat="1" hidden="1">
      <c r="D284" s="18"/>
      <c r="E284" s="18"/>
      <c r="F284" s="19"/>
      <c r="G284" s="19"/>
      <c r="H284" s="19"/>
      <c r="I284" s="18"/>
      <c r="J284" s="18"/>
      <c r="M284" s="222"/>
      <c r="N284" s="222"/>
      <c r="O284" s="223"/>
      <c r="P284" s="224"/>
      <c r="Q284" s="223"/>
      <c r="R284" s="223"/>
      <c r="S284" s="29"/>
    </row>
    <row r="285" spans="4:19" s="17" customFormat="1" hidden="1">
      <c r="D285" s="18"/>
      <c r="E285" s="18"/>
      <c r="F285" s="19"/>
      <c r="G285" s="19"/>
      <c r="H285" s="19"/>
      <c r="I285" s="18"/>
      <c r="J285" s="18"/>
      <c r="M285" s="222"/>
      <c r="N285" s="222"/>
      <c r="O285" s="223"/>
      <c r="P285" s="224"/>
      <c r="Q285" s="223"/>
      <c r="R285" s="223"/>
      <c r="S285" s="29"/>
    </row>
    <row r="286" spans="4:19" s="17" customFormat="1" hidden="1">
      <c r="D286" s="18"/>
      <c r="E286" s="18"/>
      <c r="F286" s="19"/>
      <c r="G286" s="19"/>
      <c r="H286" s="19"/>
      <c r="I286" s="18"/>
      <c r="J286" s="18"/>
      <c r="M286" s="222"/>
      <c r="N286" s="222"/>
      <c r="O286" s="223"/>
      <c r="P286" s="224"/>
      <c r="Q286" s="223"/>
      <c r="R286" s="223"/>
      <c r="S286" s="29"/>
    </row>
    <row r="287" spans="4:19" s="17" customFormat="1" hidden="1">
      <c r="D287" s="18"/>
      <c r="E287" s="18"/>
      <c r="F287" s="19"/>
      <c r="G287" s="19"/>
      <c r="H287" s="19"/>
      <c r="I287" s="18"/>
      <c r="J287" s="18"/>
      <c r="M287" s="222"/>
      <c r="N287" s="222"/>
      <c r="O287" s="223"/>
      <c r="P287" s="224"/>
      <c r="Q287" s="223"/>
      <c r="R287" s="223"/>
      <c r="S287" s="29"/>
    </row>
    <row r="288" spans="4:19" s="17" customFormat="1" hidden="1">
      <c r="D288" s="18"/>
      <c r="E288" s="18"/>
      <c r="F288" s="19"/>
      <c r="G288" s="19"/>
      <c r="H288" s="19"/>
      <c r="I288" s="18"/>
      <c r="J288" s="18"/>
      <c r="M288" s="222"/>
      <c r="N288" s="222"/>
      <c r="O288" s="223"/>
      <c r="P288" s="224"/>
      <c r="Q288" s="223"/>
      <c r="R288" s="223"/>
      <c r="S288" s="29"/>
    </row>
    <row r="289" spans="4:19" s="17" customFormat="1" hidden="1">
      <c r="D289" s="18"/>
      <c r="E289" s="18"/>
      <c r="F289" s="19"/>
      <c r="G289" s="19"/>
      <c r="H289" s="19"/>
      <c r="I289" s="18"/>
      <c r="J289" s="18"/>
      <c r="M289" s="222"/>
      <c r="N289" s="222"/>
      <c r="O289" s="223"/>
      <c r="P289" s="224"/>
      <c r="Q289" s="223"/>
      <c r="R289" s="223"/>
      <c r="S289" s="29"/>
    </row>
    <row r="290" spans="4:19" s="17" customFormat="1" hidden="1">
      <c r="D290" s="18"/>
      <c r="E290" s="18"/>
      <c r="F290" s="19"/>
      <c r="G290" s="19"/>
      <c r="H290" s="19"/>
      <c r="I290" s="18"/>
      <c r="J290" s="18"/>
      <c r="M290" s="222"/>
      <c r="N290" s="222"/>
      <c r="O290" s="223"/>
      <c r="P290" s="224"/>
      <c r="Q290" s="223"/>
      <c r="R290" s="223"/>
      <c r="S290" s="29"/>
    </row>
    <row r="291" spans="4:19" s="17" customFormat="1" hidden="1">
      <c r="D291" s="18"/>
      <c r="E291" s="18"/>
      <c r="F291" s="19"/>
      <c r="G291" s="19"/>
      <c r="H291" s="19"/>
      <c r="I291" s="18"/>
      <c r="J291" s="18"/>
      <c r="M291" s="222"/>
      <c r="N291" s="222"/>
      <c r="O291" s="223"/>
      <c r="P291" s="224"/>
      <c r="Q291" s="223"/>
      <c r="R291" s="223"/>
      <c r="S291" s="29"/>
    </row>
    <row r="292" spans="4:19" s="17" customFormat="1" hidden="1">
      <c r="D292" s="18"/>
      <c r="E292" s="18"/>
      <c r="F292" s="19"/>
      <c r="G292" s="19"/>
      <c r="H292" s="19"/>
      <c r="I292" s="18"/>
      <c r="J292" s="18"/>
      <c r="M292" s="222"/>
      <c r="N292" s="222"/>
      <c r="O292" s="223"/>
      <c r="P292" s="224"/>
      <c r="Q292" s="223"/>
      <c r="R292" s="223"/>
      <c r="S292" s="29"/>
    </row>
    <row r="293" spans="4:19" s="17" customFormat="1" hidden="1">
      <c r="D293" s="18"/>
      <c r="E293" s="18"/>
      <c r="F293" s="19"/>
      <c r="G293" s="19"/>
      <c r="H293" s="19"/>
      <c r="I293" s="18"/>
      <c r="J293" s="18"/>
      <c r="M293" s="222"/>
      <c r="N293" s="222"/>
      <c r="O293" s="223"/>
      <c r="P293" s="224"/>
      <c r="Q293" s="223"/>
      <c r="R293" s="223"/>
      <c r="S293" s="29"/>
    </row>
    <row r="294" spans="4:19" s="17" customFormat="1" hidden="1">
      <c r="D294" s="18"/>
      <c r="E294" s="18"/>
      <c r="F294" s="19"/>
      <c r="G294" s="19"/>
      <c r="H294" s="19"/>
      <c r="I294" s="18"/>
      <c r="J294" s="18"/>
      <c r="M294" s="222"/>
      <c r="N294" s="222"/>
      <c r="O294" s="223"/>
      <c r="P294" s="224"/>
      <c r="Q294" s="223"/>
      <c r="R294" s="223"/>
      <c r="S294" s="29"/>
    </row>
    <row r="295" spans="4:19" s="17" customFormat="1" hidden="1">
      <c r="D295" s="18"/>
      <c r="E295" s="18"/>
      <c r="F295" s="19"/>
      <c r="G295" s="19"/>
      <c r="H295" s="19"/>
      <c r="I295" s="18"/>
      <c r="J295" s="18"/>
      <c r="M295" s="222"/>
      <c r="N295" s="222"/>
      <c r="O295" s="223"/>
      <c r="P295" s="224"/>
      <c r="Q295" s="223"/>
      <c r="R295" s="223"/>
      <c r="S295" s="29"/>
    </row>
    <row r="296" spans="4:19" s="17" customFormat="1" hidden="1">
      <c r="D296" s="18"/>
      <c r="E296" s="18"/>
      <c r="F296" s="19"/>
      <c r="G296" s="19"/>
      <c r="H296" s="19"/>
      <c r="I296" s="18"/>
      <c r="J296" s="18"/>
      <c r="M296" s="222"/>
      <c r="N296" s="222"/>
      <c r="O296" s="223"/>
      <c r="P296" s="224"/>
      <c r="Q296" s="223"/>
      <c r="R296" s="223"/>
      <c r="S296" s="29"/>
    </row>
    <row r="297" spans="4:19" s="17" customFormat="1" hidden="1">
      <c r="D297" s="18"/>
      <c r="E297" s="18"/>
      <c r="F297" s="19"/>
      <c r="G297" s="19"/>
      <c r="H297" s="19"/>
      <c r="I297" s="18"/>
      <c r="J297" s="18"/>
      <c r="M297" s="222"/>
      <c r="N297" s="222"/>
      <c r="O297" s="223"/>
      <c r="P297" s="224"/>
      <c r="Q297" s="223"/>
      <c r="R297" s="223"/>
      <c r="S297" s="29"/>
    </row>
    <row r="298" spans="4:19" s="17" customFormat="1" hidden="1">
      <c r="D298" s="18"/>
      <c r="E298" s="18"/>
      <c r="F298" s="19"/>
      <c r="G298" s="19"/>
      <c r="H298" s="19"/>
      <c r="I298" s="18"/>
      <c r="J298" s="18"/>
      <c r="M298" s="222"/>
      <c r="N298" s="222"/>
      <c r="O298" s="223"/>
      <c r="P298" s="224"/>
      <c r="Q298" s="223"/>
      <c r="R298" s="223"/>
      <c r="S298" s="29"/>
    </row>
    <row r="299" spans="4:19" s="17" customFormat="1" hidden="1">
      <c r="D299" s="18"/>
      <c r="E299" s="18"/>
      <c r="F299" s="19"/>
      <c r="G299" s="19"/>
      <c r="H299" s="19"/>
      <c r="I299" s="18"/>
      <c r="J299" s="18"/>
      <c r="M299" s="222"/>
      <c r="N299" s="222"/>
      <c r="O299" s="223"/>
      <c r="P299" s="224"/>
      <c r="Q299" s="223"/>
      <c r="R299" s="223"/>
      <c r="S299" s="29"/>
    </row>
    <row r="300" spans="4:19" s="17" customFormat="1" hidden="1">
      <c r="D300" s="18"/>
      <c r="E300" s="18"/>
      <c r="F300" s="19"/>
      <c r="G300" s="19"/>
      <c r="H300" s="19"/>
      <c r="I300" s="18"/>
      <c r="J300" s="18"/>
      <c r="M300" s="222"/>
      <c r="N300" s="222"/>
      <c r="O300" s="223"/>
      <c r="P300" s="224"/>
      <c r="Q300" s="223"/>
      <c r="R300" s="223"/>
      <c r="S300" s="29"/>
    </row>
    <row r="301" spans="4:19" s="17" customFormat="1" hidden="1">
      <c r="D301" s="18"/>
      <c r="E301" s="18"/>
      <c r="F301" s="19"/>
      <c r="G301" s="19"/>
      <c r="H301" s="19"/>
      <c r="I301" s="18"/>
      <c r="J301" s="18"/>
      <c r="M301" s="222"/>
      <c r="N301" s="222"/>
      <c r="O301" s="223"/>
      <c r="P301" s="224"/>
      <c r="Q301" s="223"/>
      <c r="R301" s="223"/>
      <c r="S301" s="29"/>
    </row>
    <row r="302" spans="4:19" s="17" customFormat="1" hidden="1">
      <c r="D302" s="18"/>
      <c r="E302" s="18"/>
      <c r="F302" s="19"/>
      <c r="G302" s="19"/>
      <c r="H302" s="19"/>
      <c r="I302" s="18"/>
      <c r="J302" s="18"/>
      <c r="M302" s="222"/>
      <c r="N302" s="222"/>
      <c r="O302" s="223"/>
      <c r="P302" s="224"/>
      <c r="Q302" s="223"/>
      <c r="R302" s="223"/>
      <c r="S302" s="29"/>
    </row>
    <row r="303" spans="4:19" s="17" customFormat="1" hidden="1">
      <c r="D303" s="18"/>
      <c r="E303" s="18"/>
      <c r="F303" s="19"/>
      <c r="G303" s="19"/>
      <c r="H303" s="19"/>
      <c r="I303" s="18"/>
      <c r="J303" s="18"/>
      <c r="M303" s="222"/>
      <c r="N303" s="222"/>
      <c r="O303" s="223"/>
      <c r="P303" s="224"/>
      <c r="Q303" s="223"/>
      <c r="R303" s="223"/>
      <c r="S303" s="29"/>
    </row>
    <row r="304" spans="4:19" s="17" customFormat="1" hidden="1">
      <c r="D304" s="18"/>
      <c r="E304" s="18"/>
      <c r="F304" s="19"/>
      <c r="G304" s="19"/>
      <c r="H304" s="19"/>
      <c r="I304" s="18"/>
      <c r="J304" s="18"/>
      <c r="M304" s="222"/>
      <c r="N304" s="222"/>
      <c r="O304" s="223"/>
      <c r="P304" s="224"/>
      <c r="Q304" s="223"/>
      <c r="R304" s="223"/>
      <c r="S304" s="29"/>
    </row>
    <row r="305" spans="4:19" s="17" customFormat="1" hidden="1">
      <c r="D305" s="18"/>
      <c r="E305" s="18"/>
      <c r="F305" s="19"/>
      <c r="G305" s="19"/>
      <c r="H305" s="19"/>
      <c r="I305" s="18"/>
      <c r="J305" s="18"/>
      <c r="M305" s="222"/>
      <c r="N305" s="222"/>
      <c r="O305" s="223"/>
      <c r="P305" s="224"/>
      <c r="Q305" s="223"/>
      <c r="R305" s="223"/>
      <c r="S305" s="29"/>
    </row>
    <row r="306" spans="4:19" s="17" customFormat="1" hidden="1">
      <c r="D306" s="18"/>
      <c r="E306" s="18"/>
      <c r="F306" s="19"/>
      <c r="G306" s="19"/>
      <c r="H306" s="19"/>
      <c r="I306" s="18"/>
      <c r="J306" s="18"/>
      <c r="M306" s="222"/>
      <c r="N306" s="222"/>
      <c r="O306" s="223"/>
      <c r="P306" s="224"/>
      <c r="Q306" s="223"/>
      <c r="R306" s="223"/>
      <c r="S306" s="29"/>
    </row>
    <row r="307" spans="4:19" s="17" customFormat="1" hidden="1">
      <c r="D307" s="18"/>
      <c r="E307" s="18"/>
      <c r="F307" s="19"/>
      <c r="G307" s="19"/>
      <c r="H307" s="19"/>
      <c r="I307" s="18"/>
      <c r="J307" s="18"/>
      <c r="M307" s="222"/>
      <c r="N307" s="222"/>
      <c r="O307" s="223"/>
      <c r="P307" s="224"/>
      <c r="Q307" s="223"/>
      <c r="R307" s="223"/>
      <c r="S307" s="29"/>
    </row>
    <row r="308" spans="4:19" s="17" customFormat="1" hidden="1">
      <c r="D308" s="18"/>
      <c r="E308" s="18"/>
      <c r="F308" s="19"/>
      <c r="G308" s="19"/>
      <c r="H308" s="19"/>
      <c r="I308" s="18"/>
      <c r="J308" s="18"/>
      <c r="M308" s="222"/>
      <c r="N308" s="222"/>
      <c r="O308" s="223"/>
      <c r="P308" s="224"/>
      <c r="Q308" s="223"/>
      <c r="R308" s="223"/>
      <c r="S308" s="29"/>
    </row>
    <row r="309" spans="4:19" s="17" customFormat="1" hidden="1">
      <c r="D309" s="18"/>
      <c r="E309" s="18"/>
      <c r="F309" s="19"/>
      <c r="G309" s="19"/>
      <c r="H309" s="19"/>
      <c r="I309" s="18"/>
      <c r="J309" s="18"/>
      <c r="M309" s="222"/>
      <c r="N309" s="222"/>
      <c r="O309" s="223"/>
      <c r="P309" s="224"/>
      <c r="Q309" s="223"/>
      <c r="R309" s="223"/>
      <c r="S309" s="29"/>
    </row>
    <row r="310" spans="4:19" s="17" customFormat="1" hidden="1">
      <c r="D310" s="18"/>
      <c r="E310" s="18"/>
      <c r="F310" s="19"/>
      <c r="G310" s="19"/>
      <c r="H310" s="19"/>
      <c r="I310" s="18"/>
      <c r="J310" s="18"/>
      <c r="M310" s="222"/>
      <c r="N310" s="222"/>
      <c r="O310" s="223"/>
      <c r="P310" s="224"/>
      <c r="Q310" s="223"/>
      <c r="R310" s="223"/>
      <c r="S310" s="29"/>
    </row>
    <row r="311" spans="4:19" s="17" customFormat="1" hidden="1">
      <c r="D311" s="18"/>
      <c r="E311" s="18"/>
      <c r="F311" s="19"/>
      <c r="G311" s="19"/>
      <c r="H311" s="19"/>
      <c r="I311" s="18"/>
      <c r="J311" s="18"/>
      <c r="M311" s="222"/>
      <c r="N311" s="222"/>
      <c r="O311" s="223"/>
      <c r="P311" s="224"/>
      <c r="Q311" s="223"/>
      <c r="R311" s="223"/>
      <c r="S311" s="29"/>
    </row>
    <row r="312" spans="4:19" s="17" customFormat="1" hidden="1">
      <c r="D312" s="18"/>
      <c r="E312" s="18"/>
      <c r="F312" s="19"/>
      <c r="G312" s="19"/>
      <c r="H312" s="19"/>
      <c r="I312" s="18"/>
      <c r="J312" s="18"/>
      <c r="M312" s="222"/>
      <c r="N312" s="222"/>
      <c r="O312" s="223"/>
      <c r="P312" s="224"/>
      <c r="Q312" s="223"/>
      <c r="R312" s="223"/>
      <c r="S312" s="29"/>
    </row>
    <row r="313" spans="4:19" s="17" customFormat="1" hidden="1">
      <c r="D313" s="18"/>
      <c r="E313" s="18"/>
      <c r="F313" s="19"/>
      <c r="G313" s="19"/>
      <c r="H313" s="19"/>
      <c r="I313" s="18"/>
      <c r="J313" s="18"/>
      <c r="M313" s="222"/>
      <c r="N313" s="222"/>
      <c r="O313" s="223"/>
      <c r="P313" s="224"/>
      <c r="Q313" s="223"/>
      <c r="R313" s="223"/>
      <c r="S313" s="29"/>
    </row>
    <row r="314" spans="4:19" s="17" customFormat="1" hidden="1">
      <c r="D314" s="18"/>
      <c r="E314" s="18"/>
      <c r="F314" s="19"/>
      <c r="G314" s="19"/>
      <c r="H314" s="19"/>
      <c r="I314" s="18"/>
      <c r="J314" s="18"/>
      <c r="M314" s="222"/>
      <c r="N314" s="222"/>
      <c r="O314" s="223"/>
      <c r="P314" s="224"/>
      <c r="Q314" s="223"/>
      <c r="R314" s="223"/>
      <c r="S314" s="29"/>
    </row>
    <row r="315" spans="4:19" s="17" customFormat="1" hidden="1">
      <c r="D315" s="18"/>
      <c r="E315" s="18"/>
      <c r="F315" s="19"/>
      <c r="G315" s="19"/>
      <c r="H315" s="19"/>
      <c r="I315" s="18"/>
      <c r="J315" s="18"/>
      <c r="M315" s="222"/>
      <c r="N315" s="222"/>
      <c r="O315" s="223"/>
      <c r="P315" s="224"/>
      <c r="Q315" s="223"/>
      <c r="R315" s="223"/>
      <c r="S315" s="29"/>
    </row>
    <row r="316" spans="4:19" s="17" customFormat="1" hidden="1">
      <c r="D316" s="18"/>
      <c r="E316" s="18"/>
      <c r="F316" s="19"/>
      <c r="G316" s="19"/>
      <c r="H316" s="19"/>
      <c r="I316" s="18"/>
      <c r="J316" s="18"/>
      <c r="M316" s="222"/>
      <c r="N316" s="222"/>
      <c r="O316" s="223"/>
      <c r="P316" s="224"/>
      <c r="Q316" s="223"/>
      <c r="R316" s="223"/>
      <c r="S316" s="29"/>
    </row>
    <row r="317" spans="4:19" s="17" customFormat="1" hidden="1">
      <c r="D317" s="18"/>
      <c r="E317" s="18"/>
      <c r="F317" s="19"/>
      <c r="G317" s="19"/>
      <c r="H317" s="19"/>
      <c r="I317" s="18"/>
      <c r="J317" s="18"/>
      <c r="M317" s="222"/>
      <c r="N317" s="222"/>
      <c r="O317" s="223"/>
      <c r="P317" s="224"/>
      <c r="Q317" s="223"/>
      <c r="R317" s="223"/>
      <c r="S317" s="29"/>
    </row>
    <row r="318" spans="4:19" s="17" customFormat="1" hidden="1">
      <c r="D318" s="18"/>
      <c r="E318" s="18"/>
      <c r="F318" s="19"/>
      <c r="G318" s="19"/>
      <c r="H318" s="19"/>
      <c r="I318" s="18"/>
      <c r="J318" s="18"/>
      <c r="M318" s="222"/>
      <c r="N318" s="222"/>
      <c r="O318" s="223"/>
      <c r="P318" s="224"/>
      <c r="Q318" s="223"/>
      <c r="R318" s="223"/>
      <c r="S318" s="29"/>
    </row>
    <row r="319" spans="4:19" s="17" customFormat="1" hidden="1">
      <c r="D319" s="18"/>
      <c r="E319" s="18"/>
      <c r="F319" s="19"/>
      <c r="G319" s="19"/>
      <c r="H319" s="19"/>
      <c r="I319" s="18"/>
      <c r="J319" s="18"/>
      <c r="M319" s="222"/>
      <c r="N319" s="222"/>
      <c r="O319" s="223"/>
      <c r="P319" s="224"/>
      <c r="Q319" s="223"/>
      <c r="R319" s="223"/>
      <c r="S319" s="29"/>
    </row>
    <row r="320" spans="4:19" s="17" customFormat="1" hidden="1">
      <c r="D320" s="18"/>
      <c r="E320" s="18"/>
      <c r="F320" s="19"/>
      <c r="G320" s="19"/>
      <c r="H320" s="19"/>
      <c r="I320" s="18"/>
      <c r="J320" s="18"/>
      <c r="M320" s="222"/>
      <c r="N320" s="222"/>
      <c r="O320" s="223"/>
      <c r="P320" s="224"/>
      <c r="Q320" s="223"/>
      <c r="R320" s="223"/>
      <c r="S320" s="29"/>
    </row>
    <row r="321" spans="4:19" s="17" customFormat="1" hidden="1">
      <c r="D321" s="18"/>
      <c r="E321" s="18"/>
      <c r="F321" s="19"/>
      <c r="G321" s="19"/>
      <c r="H321" s="19"/>
      <c r="I321" s="18"/>
      <c r="J321" s="18"/>
      <c r="M321" s="222"/>
      <c r="N321" s="222"/>
      <c r="O321" s="223"/>
      <c r="P321" s="224"/>
      <c r="Q321" s="223"/>
      <c r="R321" s="223"/>
      <c r="S321" s="29"/>
    </row>
    <row r="322" spans="4:19" s="17" customFormat="1" hidden="1">
      <c r="D322" s="18"/>
      <c r="E322" s="18"/>
      <c r="F322" s="19"/>
      <c r="G322" s="19"/>
      <c r="H322" s="19"/>
      <c r="I322" s="18"/>
      <c r="J322" s="18"/>
      <c r="M322" s="222"/>
      <c r="N322" s="222"/>
      <c r="O322" s="223"/>
      <c r="P322" s="224"/>
      <c r="Q322" s="223"/>
      <c r="R322" s="223"/>
      <c r="S322" s="29"/>
    </row>
    <row r="323" spans="4:19" s="17" customFormat="1" hidden="1">
      <c r="D323" s="18"/>
      <c r="E323" s="18"/>
      <c r="F323" s="19"/>
      <c r="G323" s="19"/>
      <c r="H323" s="19"/>
      <c r="I323" s="18"/>
      <c r="J323" s="18"/>
      <c r="M323" s="222"/>
      <c r="N323" s="222"/>
      <c r="O323" s="223"/>
      <c r="P323" s="224"/>
      <c r="Q323" s="223"/>
      <c r="R323" s="223"/>
      <c r="S323" s="29"/>
    </row>
    <row r="324" spans="4:19" s="17" customFormat="1" hidden="1">
      <c r="D324" s="18"/>
      <c r="E324" s="18"/>
      <c r="F324" s="19"/>
      <c r="G324" s="19"/>
      <c r="H324" s="19"/>
      <c r="I324" s="18"/>
      <c r="J324" s="18"/>
      <c r="M324" s="222"/>
      <c r="N324" s="222"/>
      <c r="O324" s="223"/>
      <c r="P324" s="224"/>
      <c r="Q324" s="223"/>
      <c r="R324" s="223"/>
      <c r="S324" s="29"/>
    </row>
    <row r="325" spans="4:19" s="17" customFormat="1" hidden="1">
      <c r="D325" s="18"/>
      <c r="E325" s="18"/>
      <c r="F325" s="19"/>
      <c r="G325" s="19"/>
      <c r="H325" s="19"/>
      <c r="I325" s="18"/>
      <c r="J325" s="18"/>
      <c r="M325" s="222"/>
      <c r="N325" s="222"/>
      <c r="O325" s="223"/>
      <c r="P325" s="224"/>
      <c r="Q325" s="223"/>
      <c r="R325" s="223"/>
      <c r="S325" s="29"/>
    </row>
    <row r="326" spans="4:19" s="17" customFormat="1" hidden="1">
      <c r="D326" s="18"/>
      <c r="E326" s="18"/>
      <c r="F326" s="19"/>
      <c r="G326" s="19"/>
      <c r="H326" s="19"/>
      <c r="I326" s="18"/>
      <c r="J326" s="18"/>
      <c r="M326" s="222"/>
      <c r="N326" s="222"/>
      <c r="O326" s="223"/>
      <c r="P326" s="224"/>
      <c r="Q326" s="223"/>
      <c r="R326" s="223"/>
      <c r="S326" s="29"/>
    </row>
    <row r="327" spans="4:19" s="17" customFormat="1" hidden="1">
      <c r="D327" s="18"/>
      <c r="E327" s="18"/>
      <c r="F327" s="19"/>
      <c r="G327" s="19"/>
      <c r="H327" s="19"/>
      <c r="I327" s="18"/>
      <c r="J327" s="18"/>
      <c r="M327" s="222"/>
      <c r="N327" s="222"/>
      <c r="O327" s="223"/>
      <c r="P327" s="224"/>
      <c r="Q327" s="223"/>
      <c r="R327" s="223"/>
      <c r="S327" s="29"/>
    </row>
    <row r="328" spans="4:19" s="17" customFormat="1" hidden="1">
      <c r="D328" s="18"/>
      <c r="E328" s="18"/>
      <c r="F328" s="19"/>
      <c r="G328" s="19"/>
      <c r="H328" s="19"/>
      <c r="I328" s="18"/>
      <c r="J328" s="18"/>
      <c r="M328" s="222"/>
      <c r="N328" s="222"/>
      <c r="O328" s="223"/>
      <c r="P328" s="224"/>
      <c r="Q328" s="223"/>
      <c r="R328" s="223"/>
      <c r="S328" s="29"/>
    </row>
    <row r="329" spans="4:19" s="17" customFormat="1" hidden="1">
      <c r="D329" s="18"/>
      <c r="E329" s="18"/>
      <c r="F329" s="19"/>
      <c r="G329" s="19"/>
      <c r="H329" s="19"/>
      <c r="I329" s="18"/>
      <c r="J329" s="18"/>
      <c r="M329" s="222"/>
      <c r="N329" s="222"/>
      <c r="O329" s="223"/>
      <c r="P329" s="224"/>
      <c r="Q329" s="223"/>
      <c r="R329" s="223"/>
      <c r="S329" s="29"/>
    </row>
    <row r="330" spans="4:19" s="17" customFormat="1" hidden="1">
      <c r="D330" s="18"/>
      <c r="E330" s="18"/>
      <c r="F330" s="19"/>
      <c r="G330" s="19"/>
      <c r="H330" s="19"/>
      <c r="I330" s="18"/>
      <c r="J330" s="18"/>
      <c r="M330" s="222"/>
      <c r="N330" s="222"/>
      <c r="O330" s="223"/>
      <c r="P330" s="224"/>
      <c r="Q330" s="223"/>
      <c r="R330" s="223"/>
      <c r="S330" s="29"/>
    </row>
    <row r="331" spans="4:19" s="17" customFormat="1" hidden="1">
      <c r="D331" s="18"/>
      <c r="E331" s="18"/>
      <c r="F331" s="19"/>
      <c r="G331" s="19"/>
      <c r="H331" s="19"/>
      <c r="I331" s="18"/>
      <c r="J331" s="18"/>
      <c r="M331" s="222"/>
      <c r="N331" s="222"/>
      <c r="O331" s="223"/>
      <c r="P331" s="224"/>
      <c r="Q331" s="223"/>
      <c r="R331" s="223"/>
      <c r="S331" s="29"/>
    </row>
    <row r="332" spans="4:19" s="17" customFormat="1" hidden="1">
      <c r="D332" s="18"/>
      <c r="E332" s="18"/>
      <c r="F332" s="19"/>
      <c r="G332" s="19"/>
      <c r="H332" s="19"/>
      <c r="I332" s="18"/>
      <c r="J332" s="18"/>
      <c r="M332" s="222"/>
      <c r="N332" s="222"/>
      <c r="O332" s="223"/>
      <c r="P332" s="224"/>
      <c r="Q332" s="223"/>
      <c r="R332" s="223"/>
      <c r="S332" s="29"/>
    </row>
    <row r="333" spans="4:19" s="17" customFormat="1" hidden="1">
      <c r="D333" s="18"/>
      <c r="E333" s="18"/>
      <c r="F333" s="19"/>
      <c r="G333" s="19"/>
      <c r="H333" s="19"/>
      <c r="I333" s="18"/>
      <c r="J333" s="18"/>
      <c r="M333" s="222"/>
      <c r="N333" s="222"/>
      <c r="O333" s="223"/>
      <c r="P333" s="224"/>
      <c r="Q333" s="223"/>
      <c r="R333" s="223"/>
      <c r="S333" s="29"/>
    </row>
    <row r="334" spans="4:19" s="17" customFormat="1" hidden="1">
      <c r="D334" s="18"/>
      <c r="E334" s="18"/>
      <c r="F334" s="19"/>
      <c r="G334" s="19"/>
      <c r="H334" s="19"/>
      <c r="I334" s="18"/>
      <c r="J334" s="18"/>
      <c r="M334" s="222"/>
      <c r="N334" s="222"/>
      <c r="O334" s="223"/>
      <c r="P334" s="224"/>
      <c r="Q334" s="223"/>
      <c r="R334" s="223"/>
      <c r="S334" s="29"/>
    </row>
    <row r="335" spans="4:19" s="17" customFormat="1" hidden="1">
      <c r="D335" s="18"/>
      <c r="E335" s="18"/>
      <c r="F335" s="19"/>
      <c r="G335" s="19"/>
      <c r="H335" s="19"/>
      <c r="I335" s="18"/>
      <c r="J335" s="18"/>
      <c r="M335" s="222"/>
      <c r="N335" s="222"/>
      <c r="O335" s="223"/>
      <c r="P335" s="224"/>
      <c r="Q335" s="223"/>
      <c r="R335" s="223"/>
      <c r="S335" s="29"/>
    </row>
    <row r="336" spans="4:19" s="17" customFormat="1" hidden="1">
      <c r="D336" s="18"/>
      <c r="E336" s="18"/>
      <c r="F336" s="19"/>
      <c r="G336" s="19"/>
      <c r="H336" s="19"/>
      <c r="I336" s="18"/>
      <c r="J336" s="18"/>
      <c r="M336" s="222"/>
      <c r="N336" s="222"/>
      <c r="O336" s="223"/>
      <c r="P336" s="224"/>
      <c r="Q336" s="223"/>
      <c r="R336" s="223"/>
      <c r="S336" s="29"/>
    </row>
    <row r="337" spans="4:19" s="17" customFormat="1" hidden="1">
      <c r="D337" s="18"/>
      <c r="E337" s="18"/>
      <c r="F337" s="19"/>
      <c r="G337" s="19"/>
      <c r="H337" s="19"/>
      <c r="I337" s="18"/>
      <c r="J337" s="18"/>
      <c r="M337" s="222"/>
      <c r="N337" s="222"/>
      <c r="O337" s="223"/>
      <c r="P337" s="224"/>
      <c r="Q337" s="223"/>
      <c r="R337" s="223"/>
      <c r="S337" s="29"/>
    </row>
    <row r="338" spans="4:19" s="17" customFormat="1" hidden="1">
      <c r="D338" s="18"/>
      <c r="E338" s="18"/>
      <c r="F338" s="19"/>
      <c r="G338" s="19"/>
      <c r="H338" s="19"/>
      <c r="I338" s="18"/>
      <c r="J338" s="18"/>
      <c r="M338" s="222"/>
      <c r="N338" s="222"/>
      <c r="O338" s="223"/>
      <c r="P338" s="224"/>
      <c r="Q338" s="223"/>
      <c r="R338" s="223"/>
      <c r="S338" s="29"/>
    </row>
    <row r="339" spans="4:19" s="17" customFormat="1" hidden="1">
      <c r="D339" s="18"/>
      <c r="E339" s="18"/>
      <c r="F339" s="19"/>
      <c r="G339" s="19"/>
      <c r="H339" s="19"/>
      <c r="I339" s="18"/>
      <c r="J339" s="18"/>
      <c r="M339" s="222"/>
      <c r="N339" s="222"/>
      <c r="O339" s="223"/>
      <c r="P339" s="224"/>
      <c r="Q339" s="223"/>
      <c r="R339" s="223"/>
      <c r="S339" s="29"/>
    </row>
    <row r="340" spans="4:19" s="17" customFormat="1" hidden="1">
      <c r="D340" s="18"/>
      <c r="E340" s="18"/>
      <c r="F340" s="19"/>
      <c r="G340" s="19"/>
      <c r="H340" s="19"/>
      <c r="I340" s="18"/>
      <c r="J340" s="18"/>
      <c r="M340" s="222"/>
      <c r="N340" s="222"/>
      <c r="O340" s="223"/>
      <c r="P340" s="224"/>
      <c r="Q340" s="223"/>
      <c r="R340" s="223"/>
      <c r="S340" s="29"/>
    </row>
    <row r="341" spans="4:19" s="17" customFormat="1" hidden="1">
      <c r="D341" s="18"/>
      <c r="E341" s="18"/>
      <c r="F341" s="19"/>
      <c r="G341" s="19"/>
      <c r="H341" s="19"/>
      <c r="I341" s="18"/>
      <c r="J341" s="18"/>
      <c r="M341" s="222"/>
      <c r="N341" s="222"/>
      <c r="O341" s="223"/>
      <c r="P341" s="224"/>
      <c r="Q341" s="223"/>
      <c r="R341" s="223"/>
      <c r="S341" s="29"/>
    </row>
    <row r="342" spans="4:19" s="17" customFormat="1" hidden="1">
      <c r="D342" s="18"/>
      <c r="E342" s="18"/>
      <c r="F342" s="19"/>
      <c r="G342" s="19"/>
      <c r="H342" s="19"/>
      <c r="I342" s="18"/>
      <c r="J342" s="18"/>
      <c r="M342" s="222"/>
      <c r="N342" s="222"/>
      <c r="O342" s="223"/>
      <c r="P342" s="224"/>
      <c r="Q342" s="223"/>
      <c r="R342" s="223"/>
      <c r="S342" s="29"/>
    </row>
    <row r="343" spans="4:19" s="17" customFormat="1" hidden="1">
      <c r="D343" s="18"/>
      <c r="E343" s="18"/>
      <c r="F343" s="19"/>
      <c r="G343" s="19"/>
      <c r="H343" s="19"/>
      <c r="I343" s="18"/>
      <c r="J343" s="18"/>
      <c r="M343" s="222"/>
      <c r="N343" s="222"/>
      <c r="O343" s="223"/>
      <c r="P343" s="224"/>
      <c r="Q343" s="223"/>
      <c r="R343" s="223"/>
      <c r="S343" s="29"/>
    </row>
    <row r="344" spans="4:19" s="17" customFormat="1" hidden="1">
      <c r="D344" s="18"/>
      <c r="E344" s="18"/>
      <c r="F344" s="19"/>
      <c r="G344" s="19"/>
      <c r="H344" s="19"/>
      <c r="I344" s="18"/>
      <c r="J344" s="18"/>
      <c r="M344" s="222"/>
      <c r="N344" s="222"/>
      <c r="O344" s="223"/>
      <c r="P344" s="224"/>
      <c r="Q344" s="223"/>
      <c r="R344" s="223"/>
      <c r="S344" s="29"/>
    </row>
    <row r="345" spans="4:19" s="17" customFormat="1" hidden="1">
      <c r="D345" s="18"/>
      <c r="E345" s="18"/>
      <c r="F345" s="19"/>
      <c r="G345" s="19"/>
      <c r="H345" s="19"/>
      <c r="I345" s="18"/>
      <c r="J345" s="18"/>
      <c r="M345" s="222"/>
      <c r="N345" s="222"/>
      <c r="O345" s="223"/>
      <c r="P345" s="224"/>
      <c r="Q345" s="223"/>
      <c r="R345" s="223"/>
      <c r="S345" s="29"/>
    </row>
    <row r="346" spans="4:19" s="17" customFormat="1" hidden="1">
      <c r="D346" s="18"/>
      <c r="E346" s="18"/>
      <c r="F346" s="19"/>
      <c r="G346" s="19"/>
      <c r="H346" s="19"/>
      <c r="I346" s="18"/>
      <c r="J346" s="18"/>
      <c r="M346" s="222"/>
      <c r="N346" s="222"/>
      <c r="O346" s="223"/>
      <c r="P346" s="224"/>
      <c r="Q346" s="223"/>
      <c r="R346" s="223"/>
      <c r="S346" s="29"/>
    </row>
    <row r="347" spans="4:19" s="17" customFormat="1" hidden="1">
      <c r="D347" s="18"/>
      <c r="E347" s="18"/>
      <c r="F347" s="19"/>
      <c r="G347" s="19"/>
      <c r="H347" s="19"/>
      <c r="I347" s="18"/>
      <c r="J347" s="18"/>
      <c r="M347" s="222"/>
      <c r="N347" s="222"/>
      <c r="O347" s="223"/>
      <c r="P347" s="224"/>
      <c r="Q347" s="223"/>
      <c r="R347" s="223"/>
      <c r="S347" s="29"/>
    </row>
    <row r="348" spans="4:19" s="17" customFormat="1" hidden="1">
      <c r="D348" s="18"/>
      <c r="E348" s="18"/>
      <c r="F348" s="19"/>
      <c r="G348" s="19"/>
      <c r="H348" s="19"/>
      <c r="I348" s="18"/>
      <c r="J348" s="18"/>
      <c r="M348" s="222"/>
      <c r="N348" s="222"/>
      <c r="O348" s="223"/>
      <c r="P348" s="224"/>
      <c r="Q348" s="223"/>
      <c r="R348" s="223"/>
      <c r="S348" s="29"/>
    </row>
    <row r="349" spans="4:19" s="17" customFormat="1" hidden="1">
      <c r="D349" s="18"/>
      <c r="E349" s="18"/>
      <c r="F349" s="19"/>
      <c r="G349" s="19"/>
      <c r="H349" s="19"/>
      <c r="I349" s="18"/>
      <c r="J349" s="18"/>
      <c r="M349" s="222"/>
      <c r="N349" s="222"/>
      <c r="O349" s="223"/>
      <c r="P349" s="224"/>
      <c r="Q349" s="223"/>
      <c r="R349" s="223"/>
      <c r="S349" s="29"/>
    </row>
    <row r="350" spans="4:19" s="17" customFormat="1" hidden="1">
      <c r="D350" s="18"/>
      <c r="E350" s="18"/>
      <c r="F350" s="19"/>
      <c r="G350" s="19"/>
      <c r="H350" s="19"/>
      <c r="I350" s="18"/>
      <c r="J350" s="18"/>
      <c r="M350" s="222"/>
      <c r="N350" s="222"/>
      <c r="O350" s="223"/>
      <c r="P350" s="224"/>
      <c r="Q350" s="223"/>
      <c r="R350" s="223"/>
      <c r="S350" s="29"/>
    </row>
    <row r="351" spans="4:19" s="17" customFormat="1" hidden="1">
      <c r="D351" s="18"/>
      <c r="E351" s="18"/>
      <c r="F351" s="19"/>
      <c r="G351" s="19"/>
      <c r="H351" s="19"/>
      <c r="I351" s="18"/>
      <c r="J351" s="18"/>
      <c r="M351" s="222"/>
      <c r="N351" s="222"/>
      <c r="O351" s="223"/>
      <c r="P351" s="224"/>
      <c r="Q351" s="223"/>
      <c r="R351" s="223"/>
      <c r="S351" s="29"/>
    </row>
    <row r="352" spans="4:19" s="17" customFormat="1" hidden="1">
      <c r="D352" s="18"/>
      <c r="E352" s="18"/>
      <c r="F352" s="19"/>
      <c r="G352" s="19"/>
      <c r="H352" s="19"/>
      <c r="I352" s="18"/>
      <c r="J352" s="18"/>
      <c r="M352" s="222"/>
      <c r="N352" s="222"/>
      <c r="O352" s="223"/>
      <c r="P352" s="224"/>
      <c r="Q352" s="223"/>
      <c r="R352" s="223"/>
      <c r="S352" s="29"/>
    </row>
    <row r="353" spans="4:19" s="17" customFormat="1" hidden="1">
      <c r="D353" s="18"/>
      <c r="E353" s="18"/>
      <c r="F353" s="19"/>
      <c r="G353" s="19"/>
      <c r="H353" s="19"/>
      <c r="I353" s="18"/>
      <c r="J353" s="18"/>
      <c r="M353" s="222"/>
      <c r="N353" s="222"/>
      <c r="O353" s="223"/>
      <c r="P353" s="224"/>
      <c r="Q353" s="223"/>
      <c r="R353" s="223"/>
      <c r="S353" s="29"/>
    </row>
    <row r="354" spans="4:19" s="17" customFormat="1" hidden="1">
      <c r="D354" s="18"/>
      <c r="E354" s="18"/>
      <c r="F354" s="19"/>
      <c r="G354" s="19"/>
      <c r="H354" s="19"/>
      <c r="I354" s="18"/>
      <c r="J354" s="18"/>
      <c r="M354" s="222"/>
      <c r="N354" s="222"/>
      <c r="O354" s="223"/>
      <c r="P354" s="224"/>
      <c r="Q354" s="223"/>
      <c r="R354" s="223"/>
      <c r="S354" s="29"/>
    </row>
    <row r="355" spans="4:19" s="17" customFormat="1" hidden="1">
      <c r="D355" s="18"/>
      <c r="E355" s="18"/>
      <c r="F355" s="19"/>
      <c r="G355" s="19"/>
      <c r="H355" s="19"/>
      <c r="I355" s="18"/>
      <c r="J355" s="18"/>
      <c r="M355" s="222"/>
      <c r="N355" s="222"/>
      <c r="O355" s="223"/>
      <c r="P355" s="224"/>
      <c r="Q355" s="223"/>
      <c r="R355" s="223"/>
      <c r="S355" s="29"/>
    </row>
    <row r="356" spans="4:19" s="17" customFormat="1" hidden="1">
      <c r="D356" s="18"/>
      <c r="E356" s="18"/>
      <c r="F356" s="19"/>
      <c r="G356" s="19"/>
      <c r="H356" s="19"/>
      <c r="I356" s="18"/>
      <c r="J356" s="18"/>
      <c r="M356" s="222"/>
      <c r="N356" s="222"/>
      <c r="O356" s="223"/>
      <c r="P356" s="224"/>
      <c r="Q356" s="223"/>
      <c r="R356" s="223"/>
      <c r="S356" s="29"/>
    </row>
    <row r="357" spans="4:19" s="17" customFormat="1" hidden="1">
      <c r="D357" s="18"/>
      <c r="E357" s="18"/>
      <c r="F357" s="19"/>
      <c r="G357" s="19"/>
      <c r="H357" s="19"/>
      <c r="I357" s="18"/>
      <c r="J357" s="18"/>
      <c r="M357" s="222"/>
      <c r="N357" s="222"/>
      <c r="O357" s="223"/>
      <c r="P357" s="224"/>
      <c r="Q357" s="223"/>
      <c r="R357" s="223"/>
      <c r="S357" s="29"/>
    </row>
    <row r="358" spans="4:19" s="17" customFormat="1" hidden="1">
      <c r="D358" s="18"/>
      <c r="E358" s="18"/>
      <c r="F358" s="19"/>
      <c r="G358" s="19"/>
      <c r="H358" s="19"/>
      <c r="I358" s="18"/>
      <c r="J358" s="18"/>
      <c r="M358" s="222"/>
      <c r="N358" s="222"/>
      <c r="O358" s="223"/>
      <c r="P358" s="224"/>
      <c r="Q358" s="223"/>
      <c r="R358" s="223"/>
      <c r="S358" s="29"/>
    </row>
    <row r="359" spans="4:19" s="17" customFormat="1" hidden="1">
      <c r="D359" s="18"/>
      <c r="E359" s="18"/>
      <c r="F359" s="19"/>
      <c r="G359" s="19"/>
      <c r="H359" s="19"/>
      <c r="I359" s="18"/>
      <c r="J359" s="18"/>
      <c r="M359" s="222"/>
      <c r="N359" s="222"/>
      <c r="O359" s="223"/>
      <c r="P359" s="224"/>
      <c r="Q359" s="223"/>
      <c r="R359" s="223"/>
      <c r="S359" s="29"/>
    </row>
    <row r="360" spans="4:19" s="17" customFormat="1" hidden="1">
      <c r="D360" s="18"/>
      <c r="E360" s="18"/>
      <c r="F360" s="19"/>
      <c r="G360" s="19"/>
      <c r="H360" s="19"/>
      <c r="I360" s="18"/>
      <c r="J360" s="18"/>
      <c r="M360" s="222"/>
      <c r="N360" s="222"/>
      <c r="O360" s="223"/>
      <c r="P360" s="224"/>
      <c r="Q360" s="223"/>
      <c r="R360" s="223"/>
      <c r="S360" s="29"/>
    </row>
    <row r="361" spans="4:19" s="17" customFormat="1" hidden="1">
      <c r="D361" s="18"/>
      <c r="E361" s="18"/>
      <c r="F361" s="19"/>
      <c r="G361" s="19"/>
      <c r="H361" s="19"/>
      <c r="I361" s="18"/>
      <c r="J361" s="18"/>
      <c r="M361" s="222"/>
      <c r="N361" s="222"/>
      <c r="O361" s="223"/>
      <c r="P361" s="224"/>
      <c r="Q361" s="223"/>
      <c r="R361" s="223"/>
      <c r="S361" s="29"/>
    </row>
    <row r="362" spans="4:19" s="17" customFormat="1" hidden="1">
      <c r="D362" s="18"/>
      <c r="E362" s="18"/>
      <c r="F362" s="19"/>
      <c r="G362" s="19"/>
      <c r="H362" s="19"/>
      <c r="I362" s="18"/>
      <c r="J362" s="18"/>
      <c r="M362" s="222"/>
      <c r="N362" s="222"/>
      <c r="O362" s="223"/>
      <c r="P362" s="224"/>
      <c r="Q362" s="223"/>
      <c r="R362" s="223"/>
      <c r="S362" s="29"/>
    </row>
    <row r="363" spans="4:19" s="17" customFormat="1" hidden="1">
      <c r="D363" s="18"/>
      <c r="E363" s="18"/>
      <c r="F363" s="19"/>
      <c r="G363" s="19"/>
      <c r="H363" s="19"/>
      <c r="I363" s="18"/>
      <c r="J363" s="18"/>
      <c r="M363" s="222"/>
      <c r="N363" s="222"/>
      <c r="O363" s="223"/>
      <c r="P363" s="224"/>
      <c r="Q363" s="223"/>
      <c r="R363" s="223"/>
      <c r="S363" s="29"/>
    </row>
    <row r="364" spans="4:19" s="17" customFormat="1" hidden="1">
      <c r="D364" s="18"/>
      <c r="E364" s="18"/>
      <c r="F364" s="19"/>
      <c r="G364" s="19"/>
      <c r="H364" s="19"/>
      <c r="I364" s="18"/>
      <c r="J364" s="18"/>
      <c r="M364" s="222"/>
      <c r="N364" s="222"/>
      <c r="O364" s="223"/>
      <c r="P364" s="224"/>
      <c r="Q364" s="223"/>
      <c r="R364" s="223"/>
      <c r="S364" s="29"/>
    </row>
    <row r="365" spans="4:19" s="17" customFormat="1" hidden="1">
      <c r="D365" s="18"/>
      <c r="E365" s="18"/>
      <c r="F365" s="19"/>
      <c r="G365" s="19"/>
      <c r="H365" s="19"/>
      <c r="I365" s="18"/>
      <c r="J365" s="18"/>
      <c r="M365" s="222"/>
      <c r="N365" s="222"/>
      <c r="O365" s="223"/>
      <c r="P365" s="224"/>
      <c r="Q365" s="223"/>
      <c r="R365" s="223"/>
      <c r="S365" s="29"/>
    </row>
    <row r="366" spans="4:19" s="17" customFormat="1" hidden="1">
      <c r="D366" s="18"/>
      <c r="E366" s="18"/>
      <c r="F366" s="19"/>
      <c r="G366" s="19"/>
      <c r="H366" s="19"/>
      <c r="I366" s="18"/>
      <c r="J366" s="18"/>
      <c r="M366" s="222"/>
      <c r="N366" s="222"/>
      <c r="O366" s="223"/>
      <c r="P366" s="224"/>
      <c r="Q366" s="223"/>
      <c r="R366" s="223"/>
      <c r="S366" s="29"/>
    </row>
    <row r="367" spans="4:19" s="17" customFormat="1" hidden="1">
      <c r="D367" s="18"/>
      <c r="E367" s="18"/>
      <c r="F367" s="19"/>
      <c r="G367" s="19"/>
      <c r="H367" s="19"/>
      <c r="I367" s="18"/>
      <c r="J367" s="18"/>
      <c r="M367" s="222"/>
      <c r="N367" s="222"/>
      <c r="O367" s="223"/>
      <c r="P367" s="224"/>
      <c r="Q367" s="223"/>
      <c r="R367" s="223"/>
      <c r="S367" s="29"/>
    </row>
    <row r="368" spans="4:19" s="17" customFormat="1" hidden="1">
      <c r="D368" s="18"/>
      <c r="E368" s="18"/>
      <c r="F368" s="19"/>
      <c r="G368" s="19"/>
      <c r="H368" s="19"/>
      <c r="I368" s="18"/>
      <c r="J368" s="18"/>
      <c r="M368" s="222"/>
      <c r="N368" s="222"/>
      <c r="O368" s="223"/>
      <c r="P368" s="224"/>
      <c r="Q368" s="223"/>
      <c r="R368" s="223"/>
      <c r="S368" s="29"/>
    </row>
    <row r="369" spans="4:19" s="17" customFormat="1" hidden="1">
      <c r="D369" s="18"/>
      <c r="E369" s="18"/>
      <c r="F369" s="19"/>
      <c r="G369" s="19"/>
      <c r="H369" s="19"/>
      <c r="I369" s="18"/>
      <c r="J369" s="18"/>
      <c r="M369" s="222"/>
      <c r="N369" s="222"/>
      <c r="O369" s="223"/>
      <c r="P369" s="224"/>
      <c r="Q369" s="223"/>
      <c r="R369" s="223"/>
      <c r="S369" s="29"/>
    </row>
    <row r="370" spans="4:19" s="17" customFormat="1" hidden="1">
      <c r="D370" s="18"/>
      <c r="E370" s="18"/>
      <c r="F370" s="19"/>
      <c r="G370" s="19"/>
      <c r="H370" s="19"/>
      <c r="I370" s="18"/>
      <c r="J370" s="18"/>
      <c r="M370" s="222"/>
      <c r="N370" s="222"/>
      <c r="O370" s="223"/>
      <c r="P370" s="224"/>
      <c r="Q370" s="223"/>
      <c r="R370" s="223"/>
      <c r="S370" s="29"/>
    </row>
    <row r="371" spans="4:19" s="17" customFormat="1" hidden="1">
      <c r="D371" s="18"/>
      <c r="E371" s="18"/>
      <c r="F371" s="19"/>
      <c r="G371" s="19"/>
      <c r="H371" s="19"/>
      <c r="I371" s="18"/>
      <c r="J371" s="18"/>
      <c r="M371" s="222"/>
      <c r="N371" s="222"/>
      <c r="O371" s="223"/>
      <c r="P371" s="224"/>
      <c r="Q371" s="223"/>
      <c r="R371" s="223"/>
      <c r="S371" s="29"/>
    </row>
    <row r="372" spans="4:19" s="17" customFormat="1" hidden="1">
      <c r="D372" s="18"/>
      <c r="E372" s="18"/>
      <c r="F372" s="19"/>
      <c r="G372" s="19"/>
      <c r="H372" s="19"/>
      <c r="I372" s="18"/>
      <c r="J372" s="18"/>
      <c r="M372" s="222"/>
      <c r="N372" s="222"/>
      <c r="O372" s="223"/>
      <c r="P372" s="224"/>
      <c r="Q372" s="223"/>
      <c r="R372" s="223"/>
      <c r="S372" s="29"/>
    </row>
    <row r="373" spans="4:19" s="17" customFormat="1" hidden="1">
      <c r="D373" s="18"/>
      <c r="E373" s="18"/>
      <c r="F373" s="19"/>
      <c r="G373" s="19"/>
      <c r="H373" s="19"/>
      <c r="I373" s="18"/>
      <c r="J373" s="18"/>
      <c r="M373" s="222"/>
      <c r="N373" s="222"/>
      <c r="O373" s="223"/>
      <c r="P373" s="224"/>
      <c r="Q373" s="223"/>
      <c r="R373" s="223"/>
      <c r="S373" s="29"/>
    </row>
    <row r="374" spans="4:19" s="17" customFormat="1" hidden="1">
      <c r="D374" s="18"/>
      <c r="E374" s="18"/>
      <c r="F374" s="19"/>
      <c r="G374" s="19"/>
      <c r="H374" s="19"/>
      <c r="I374" s="18"/>
      <c r="J374" s="18"/>
      <c r="M374" s="222"/>
      <c r="N374" s="222"/>
      <c r="O374" s="223"/>
      <c r="P374" s="224"/>
      <c r="Q374" s="223"/>
      <c r="R374" s="223"/>
      <c r="S374" s="29"/>
    </row>
    <row r="375" spans="4:19" s="17" customFormat="1" hidden="1">
      <c r="D375" s="18"/>
      <c r="E375" s="18"/>
      <c r="F375" s="19"/>
      <c r="G375" s="19"/>
      <c r="H375" s="19"/>
      <c r="I375" s="18"/>
      <c r="J375" s="18"/>
      <c r="M375" s="222"/>
      <c r="N375" s="222"/>
      <c r="O375" s="223"/>
      <c r="P375" s="224"/>
      <c r="Q375" s="223"/>
      <c r="R375" s="223"/>
      <c r="S375" s="29"/>
    </row>
    <row r="376" spans="4:19" s="17" customFormat="1" hidden="1">
      <c r="D376" s="18"/>
      <c r="E376" s="18"/>
      <c r="F376" s="19"/>
      <c r="G376" s="19"/>
      <c r="H376" s="19"/>
      <c r="I376" s="18"/>
      <c r="J376" s="18"/>
      <c r="M376" s="222"/>
      <c r="N376" s="222"/>
      <c r="O376" s="223"/>
      <c r="P376" s="224"/>
      <c r="Q376" s="223"/>
      <c r="R376" s="223"/>
      <c r="S376" s="29"/>
    </row>
    <row r="377" spans="4:19" s="17" customFormat="1" hidden="1">
      <c r="D377" s="18"/>
      <c r="E377" s="18"/>
      <c r="F377" s="19"/>
      <c r="G377" s="19"/>
      <c r="H377" s="19"/>
      <c r="I377" s="18"/>
      <c r="J377" s="18"/>
      <c r="M377" s="222"/>
      <c r="N377" s="222"/>
      <c r="O377" s="223"/>
      <c r="P377" s="224"/>
      <c r="Q377" s="223"/>
      <c r="R377" s="223"/>
      <c r="S377" s="29"/>
    </row>
    <row r="378" spans="4:19" s="17" customFormat="1" hidden="1">
      <c r="D378" s="18"/>
      <c r="E378" s="18"/>
      <c r="F378" s="19"/>
      <c r="G378" s="19"/>
      <c r="H378" s="19"/>
      <c r="I378" s="18"/>
      <c r="J378" s="18"/>
      <c r="M378" s="222"/>
      <c r="N378" s="222"/>
      <c r="O378" s="223"/>
      <c r="P378" s="224"/>
      <c r="Q378" s="223"/>
      <c r="R378" s="223"/>
      <c r="S378" s="29"/>
    </row>
    <row r="379" spans="4:19" s="17" customFormat="1" hidden="1">
      <c r="D379" s="18"/>
      <c r="E379" s="18"/>
      <c r="F379" s="19"/>
      <c r="G379" s="19"/>
      <c r="H379" s="19"/>
      <c r="I379" s="18"/>
      <c r="J379" s="18"/>
      <c r="M379" s="222"/>
      <c r="N379" s="222"/>
      <c r="O379" s="223"/>
      <c r="P379" s="224"/>
      <c r="Q379" s="223"/>
      <c r="R379" s="223"/>
      <c r="S379" s="29"/>
    </row>
    <row r="380" spans="4:19" s="17" customFormat="1" hidden="1">
      <c r="D380" s="18"/>
      <c r="E380" s="18"/>
      <c r="F380" s="19"/>
      <c r="G380" s="19"/>
      <c r="H380" s="19"/>
      <c r="I380" s="18"/>
      <c r="J380" s="18"/>
      <c r="M380" s="222"/>
      <c r="N380" s="222"/>
      <c r="O380" s="223"/>
      <c r="P380" s="224"/>
      <c r="Q380" s="223"/>
      <c r="R380" s="223"/>
      <c r="S380" s="29"/>
    </row>
    <row r="381" spans="4:19" s="17" customFormat="1" hidden="1">
      <c r="D381" s="18"/>
      <c r="E381" s="18"/>
      <c r="F381" s="19"/>
      <c r="G381" s="19"/>
      <c r="H381" s="19"/>
      <c r="I381" s="18"/>
      <c r="J381" s="18"/>
      <c r="M381" s="222"/>
      <c r="N381" s="222"/>
      <c r="O381" s="223"/>
      <c r="P381" s="224"/>
      <c r="Q381" s="223"/>
      <c r="R381" s="223"/>
      <c r="S381" s="29"/>
    </row>
    <row r="382" spans="4:19" s="17" customFormat="1" hidden="1">
      <c r="D382" s="18"/>
      <c r="E382" s="18"/>
      <c r="F382" s="19"/>
      <c r="G382" s="19"/>
      <c r="H382" s="19"/>
      <c r="I382" s="18"/>
      <c r="J382" s="18"/>
      <c r="M382" s="222"/>
      <c r="N382" s="222"/>
      <c r="O382" s="223"/>
      <c r="P382" s="224"/>
      <c r="Q382" s="223"/>
      <c r="R382" s="223"/>
      <c r="S382" s="29"/>
    </row>
    <row r="383" spans="4:19" s="17" customFormat="1" hidden="1">
      <c r="D383" s="18"/>
      <c r="E383" s="18"/>
      <c r="F383" s="19"/>
      <c r="G383" s="19"/>
      <c r="H383" s="19"/>
      <c r="I383" s="18"/>
      <c r="J383" s="18"/>
      <c r="M383" s="222"/>
      <c r="N383" s="222"/>
      <c r="O383" s="223"/>
      <c r="P383" s="224"/>
      <c r="Q383" s="223"/>
      <c r="R383" s="223"/>
      <c r="S383" s="29"/>
    </row>
    <row r="384" spans="4:19" s="17" customFormat="1" hidden="1">
      <c r="D384" s="18"/>
      <c r="E384" s="18"/>
      <c r="F384" s="19"/>
      <c r="G384" s="19"/>
      <c r="H384" s="19"/>
      <c r="I384" s="18"/>
      <c r="J384" s="18"/>
      <c r="M384" s="222"/>
      <c r="N384" s="222"/>
      <c r="O384" s="223"/>
      <c r="P384" s="224"/>
      <c r="Q384" s="223"/>
      <c r="R384" s="223"/>
      <c r="S384" s="29"/>
    </row>
    <row r="385" spans="4:19" s="17" customFormat="1" hidden="1">
      <c r="D385" s="18"/>
      <c r="E385" s="18"/>
      <c r="F385" s="19"/>
      <c r="G385" s="19"/>
      <c r="H385" s="19"/>
      <c r="I385" s="18"/>
      <c r="J385" s="18"/>
      <c r="M385" s="222"/>
      <c r="N385" s="222"/>
      <c r="O385" s="223"/>
      <c r="P385" s="224"/>
      <c r="Q385" s="223"/>
      <c r="R385" s="223"/>
      <c r="S385" s="29"/>
    </row>
    <row r="386" spans="4:19" s="17" customFormat="1" hidden="1">
      <c r="D386" s="18"/>
      <c r="E386" s="18"/>
      <c r="F386" s="19"/>
      <c r="G386" s="19"/>
      <c r="H386" s="19"/>
      <c r="I386" s="18"/>
      <c r="J386" s="18"/>
      <c r="M386" s="222"/>
      <c r="N386" s="222"/>
      <c r="O386" s="223"/>
      <c r="P386" s="224"/>
      <c r="Q386" s="223"/>
      <c r="R386" s="223"/>
      <c r="S386" s="29"/>
    </row>
    <row r="387" spans="4:19" s="17" customFormat="1" hidden="1">
      <c r="D387" s="18"/>
      <c r="E387" s="18"/>
      <c r="F387" s="19"/>
      <c r="G387" s="19"/>
      <c r="H387" s="19"/>
      <c r="I387" s="18"/>
      <c r="J387" s="18"/>
      <c r="M387" s="222"/>
      <c r="N387" s="222"/>
      <c r="O387" s="223"/>
      <c r="P387" s="224"/>
      <c r="Q387" s="223"/>
      <c r="R387" s="223"/>
      <c r="S387" s="29"/>
    </row>
    <row r="388" spans="4:19" s="17" customFormat="1" hidden="1">
      <c r="D388" s="18"/>
      <c r="E388" s="18"/>
      <c r="F388" s="19"/>
      <c r="G388" s="19"/>
      <c r="H388" s="19"/>
      <c r="I388" s="18"/>
      <c r="J388" s="18"/>
      <c r="M388" s="222"/>
      <c r="N388" s="222"/>
      <c r="O388" s="223"/>
      <c r="P388" s="224"/>
      <c r="Q388" s="223"/>
      <c r="R388" s="223"/>
      <c r="S388" s="29"/>
    </row>
    <row r="389" spans="4:19" s="17" customFormat="1" hidden="1">
      <c r="D389" s="18"/>
      <c r="E389" s="18"/>
      <c r="F389" s="19"/>
      <c r="G389" s="19"/>
      <c r="H389" s="19"/>
      <c r="I389" s="18"/>
      <c r="J389" s="18"/>
      <c r="M389" s="222"/>
      <c r="N389" s="222"/>
      <c r="O389" s="223"/>
      <c r="P389" s="224"/>
      <c r="Q389" s="223"/>
      <c r="R389" s="223"/>
      <c r="S389" s="29"/>
    </row>
    <row r="390" spans="4:19" s="17" customFormat="1" hidden="1">
      <c r="D390" s="18"/>
      <c r="E390" s="18"/>
      <c r="F390" s="19"/>
      <c r="G390" s="19"/>
      <c r="H390" s="19"/>
      <c r="I390" s="18"/>
      <c r="J390" s="18"/>
      <c r="M390" s="222"/>
      <c r="N390" s="222"/>
      <c r="O390" s="223"/>
      <c r="P390" s="224"/>
      <c r="Q390" s="223"/>
      <c r="R390" s="223"/>
      <c r="S390" s="29"/>
    </row>
    <row r="391" spans="4:19" s="17" customFormat="1" hidden="1">
      <c r="D391" s="18"/>
      <c r="E391" s="18"/>
      <c r="F391" s="19"/>
      <c r="G391" s="19"/>
      <c r="H391" s="19"/>
      <c r="I391" s="18"/>
      <c r="J391" s="18"/>
      <c r="M391" s="222"/>
      <c r="N391" s="222"/>
      <c r="O391" s="223"/>
      <c r="P391" s="224"/>
      <c r="Q391" s="223"/>
      <c r="R391" s="223"/>
      <c r="S391" s="29"/>
    </row>
    <row r="392" spans="4:19" s="17" customFormat="1" hidden="1">
      <c r="D392" s="18"/>
      <c r="E392" s="18"/>
      <c r="F392" s="19"/>
      <c r="G392" s="19"/>
      <c r="H392" s="19"/>
      <c r="I392" s="18"/>
      <c r="J392" s="18"/>
      <c r="M392" s="222"/>
      <c r="N392" s="222"/>
      <c r="O392" s="223"/>
      <c r="P392" s="224"/>
      <c r="Q392" s="223"/>
      <c r="R392" s="223"/>
      <c r="S392" s="29"/>
    </row>
    <row r="393" spans="4:19" s="17" customFormat="1" hidden="1">
      <c r="D393" s="18"/>
      <c r="E393" s="18"/>
      <c r="F393" s="19"/>
      <c r="G393" s="19"/>
      <c r="H393" s="19"/>
      <c r="I393" s="18"/>
      <c r="J393" s="18"/>
      <c r="M393" s="222"/>
      <c r="N393" s="222"/>
      <c r="O393" s="223"/>
      <c r="P393" s="224"/>
      <c r="Q393" s="223"/>
      <c r="R393" s="223"/>
      <c r="S393" s="29"/>
    </row>
    <row r="394" spans="4:19" s="17" customFormat="1" hidden="1">
      <c r="D394" s="18"/>
      <c r="E394" s="18"/>
      <c r="F394" s="19"/>
      <c r="G394" s="19"/>
      <c r="H394" s="19"/>
      <c r="I394" s="18"/>
      <c r="J394" s="18"/>
      <c r="M394" s="222"/>
      <c r="N394" s="222"/>
      <c r="O394" s="223"/>
      <c r="P394" s="224"/>
      <c r="Q394" s="223"/>
      <c r="R394" s="223"/>
      <c r="S394" s="29"/>
    </row>
    <row r="395" spans="4:19" s="17" customFormat="1" hidden="1">
      <c r="D395" s="18"/>
      <c r="E395" s="18"/>
      <c r="F395" s="19"/>
      <c r="G395" s="19"/>
      <c r="H395" s="19"/>
      <c r="I395" s="18"/>
      <c r="J395" s="18"/>
      <c r="M395" s="222"/>
      <c r="N395" s="222"/>
      <c r="O395" s="223"/>
      <c r="P395" s="224"/>
      <c r="Q395" s="223"/>
      <c r="R395" s="223"/>
      <c r="S395" s="29"/>
    </row>
    <row r="396" spans="4:19" s="17" customFormat="1" hidden="1">
      <c r="D396" s="18"/>
      <c r="E396" s="18"/>
      <c r="F396" s="19"/>
      <c r="G396" s="19"/>
      <c r="H396" s="19"/>
      <c r="I396" s="18"/>
      <c r="J396" s="18"/>
      <c r="M396" s="222"/>
      <c r="N396" s="222"/>
      <c r="O396" s="223"/>
      <c r="P396" s="224"/>
      <c r="Q396" s="223"/>
      <c r="R396" s="223"/>
      <c r="S396" s="29"/>
    </row>
    <row r="397" spans="4:19" s="17" customFormat="1" hidden="1">
      <c r="D397" s="18"/>
      <c r="E397" s="18"/>
      <c r="F397" s="19"/>
      <c r="G397" s="19"/>
      <c r="H397" s="19"/>
      <c r="I397" s="18"/>
      <c r="J397" s="18"/>
      <c r="M397" s="222"/>
      <c r="N397" s="222"/>
      <c r="O397" s="223"/>
      <c r="P397" s="224"/>
      <c r="Q397" s="223"/>
      <c r="R397" s="223"/>
      <c r="S397" s="29"/>
    </row>
    <row r="398" spans="4:19" s="17" customFormat="1" hidden="1">
      <c r="D398" s="18"/>
      <c r="E398" s="18"/>
      <c r="F398" s="19"/>
      <c r="G398" s="19"/>
      <c r="H398" s="19"/>
      <c r="I398" s="18"/>
      <c r="J398" s="18"/>
      <c r="M398" s="222"/>
      <c r="N398" s="222"/>
      <c r="O398" s="223"/>
      <c r="P398" s="224"/>
      <c r="Q398" s="223"/>
      <c r="R398" s="223"/>
      <c r="S398" s="29"/>
    </row>
    <row r="399" spans="4:19" s="17" customFormat="1" hidden="1">
      <c r="D399" s="18"/>
      <c r="E399" s="18"/>
      <c r="F399" s="19"/>
      <c r="G399" s="19"/>
      <c r="H399" s="19"/>
      <c r="I399" s="18"/>
      <c r="J399" s="18"/>
      <c r="M399" s="222"/>
      <c r="N399" s="222"/>
      <c r="O399" s="223"/>
      <c r="P399" s="224"/>
      <c r="Q399" s="223"/>
      <c r="R399" s="223"/>
      <c r="S399" s="29"/>
    </row>
    <row r="400" spans="4:19" s="17" customFormat="1" hidden="1">
      <c r="D400" s="18"/>
      <c r="E400" s="18"/>
      <c r="F400" s="19"/>
      <c r="G400" s="19"/>
      <c r="H400" s="19"/>
      <c r="I400" s="18"/>
      <c r="J400" s="18"/>
      <c r="M400" s="222"/>
      <c r="N400" s="222"/>
      <c r="O400" s="223"/>
      <c r="P400" s="224"/>
      <c r="Q400" s="223"/>
      <c r="R400" s="223"/>
      <c r="S400" s="29"/>
    </row>
    <row r="401" spans="4:19" s="17" customFormat="1" hidden="1">
      <c r="D401" s="18"/>
      <c r="E401" s="18"/>
      <c r="F401" s="19"/>
      <c r="G401" s="19"/>
      <c r="H401" s="19"/>
      <c r="I401" s="18"/>
      <c r="J401" s="18"/>
      <c r="M401" s="222"/>
      <c r="N401" s="222"/>
      <c r="O401" s="223"/>
      <c r="P401" s="224"/>
      <c r="Q401" s="223"/>
      <c r="R401" s="223"/>
      <c r="S401" s="29"/>
    </row>
    <row r="402" spans="4:19" s="17" customFormat="1" hidden="1">
      <c r="D402" s="18"/>
      <c r="E402" s="18"/>
      <c r="F402" s="19"/>
      <c r="G402" s="19"/>
      <c r="H402" s="19"/>
      <c r="I402" s="18"/>
      <c r="J402" s="18"/>
      <c r="M402" s="222"/>
      <c r="N402" s="222"/>
      <c r="O402" s="223"/>
      <c r="P402" s="224"/>
      <c r="Q402" s="223"/>
      <c r="R402" s="223"/>
      <c r="S402" s="29"/>
    </row>
    <row r="403" spans="4:19" s="17" customFormat="1" hidden="1">
      <c r="D403" s="18"/>
      <c r="E403" s="18"/>
      <c r="F403" s="19"/>
      <c r="G403" s="19"/>
      <c r="H403" s="19"/>
      <c r="I403" s="18"/>
      <c r="J403" s="18"/>
      <c r="M403" s="222"/>
      <c r="N403" s="222"/>
      <c r="O403" s="223"/>
      <c r="P403" s="224"/>
      <c r="Q403" s="223"/>
      <c r="R403" s="223"/>
      <c r="S403" s="29"/>
    </row>
    <row r="404" spans="4:19" s="17" customFormat="1" hidden="1">
      <c r="D404" s="18"/>
      <c r="E404" s="18"/>
      <c r="F404" s="19"/>
      <c r="G404" s="19"/>
      <c r="H404" s="19"/>
      <c r="I404" s="18"/>
      <c r="J404" s="18"/>
      <c r="M404" s="222"/>
      <c r="N404" s="222"/>
      <c r="O404" s="223"/>
      <c r="P404" s="224"/>
      <c r="Q404" s="223"/>
      <c r="R404" s="223"/>
      <c r="S404" s="29"/>
    </row>
    <row r="405" spans="4:19" s="17" customFormat="1" hidden="1">
      <c r="D405" s="18"/>
      <c r="E405" s="18"/>
      <c r="F405" s="19"/>
      <c r="G405" s="19"/>
      <c r="H405" s="19"/>
      <c r="I405" s="18"/>
      <c r="J405" s="18"/>
      <c r="M405" s="222"/>
      <c r="N405" s="222"/>
      <c r="O405" s="223"/>
      <c r="P405" s="224"/>
      <c r="Q405" s="223"/>
      <c r="R405" s="223"/>
      <c r="S405" s="29"/>
    </row>
    <row r="406" spans="4:19" s="17" customFormat="1" hidden="1">
      <c r="D406" s="18"/>
      <c r="E406" s="18"/>
      <c r="F406" s="19"/>
      <c r="G406" s="19"/>
      <c r="H406" s="19"/>
      <c r="I406" s="18"/>
      <c r="J406" s="18"/>
      <c r="M406" s="222"/>
      <c r="N406" s="222"/>
      <c r="O406" s="223"/>
      <c r="P406" s="224"/>
      <c r="Q406" s="223"/>
      <c r="R406" s="223"/>
      <c r="S406" s="29"/>
    </row>
    <row r="407" spans="4:19" s="17" customFormat="1" hidden="1">
      <c r="D407" s="18"/>
      <c r="E407" s="18"/>
      <c r="F407" s="19"/>
      <c r="G407" s="19"/>
      <c r="H407" s="19"/>
      <c r="I407" s="18"/>
      <c r="J407" s="18"/>
      <c r="M407" s="222"/>
      <c r="N407" s="222"/>
      <c r="O407" s="223"/>
      <c r="P407" s="224"/>
      <c r="Q407" s="223"/>
      <c r="R407" s="223"/>
      <c r="S407" s="29"/>
    </row>
    <row r="408" spans="4:19" s="17" customFormat="1" hidden="1">
      <c r="D408" s="18"/>
      <c r="E408" s="18"/>
      <c r="F408" s="19"/>
      <c r="G408" s="19"/>
      <c r="H408" s="19"/>
      <c r="I408" s="18"/>
      <c r="J408" s="18"/>
      <c r="M408" s="222"/>
      <c r="N408" s="222"/>
      <c r="O408" s="223"/>
      <c r="P408" s="224"/>
      <c r="Q408" s="223"/>
      <c r="R408" s="223"/>
      <c r="S408" s="29"/>
    </row>
    <row r="409" spans="4:19" s="17" customFormat="1" hidden="1">
      <c r="D409" s="18"/>
      <c r="E409" s="18"/>
      <c r="F409" s="19"/>
      <c r="G409" s="19"/>
      <c r="H409" s="19"/>
      <c r="I409" s="18"/>
      <c r="J409" s="18"/>
      <c r="M409" s="222"/>
      <c r="N409" s="222"/>
      <c r="O409" s="223"/>
      <c r="P409" s="224"/>
      <c r="Q409" s="223"/>
      <c r="R409" s="223"/>
      <c r="S409" s="29"/>
    </row>
    <row r="410" spans="4:19" s="17" customFormat="1" hidden="1">
      <c r="D410" s="18"/>
      <c r="E410" s="18"/>
      <c r="F410" s="19"/>
      <c r="G410" s="19"/>
      <c r="H410" s="19"/>
      <c r="I410" s="18"/>
      <c r="J410" s="18"/>
      <c r="M410" s="222"/>
      <c r="N410" s="222"/>
      <c r="O410" s="223"/>
      <c r="P410" s="224"/>
      <c r="Q410" s="223"/>
      <c r="R410" s="223"/>
      <c r="S410" s="29"/>
    </row>
    <row r="411" spans="4:19" s="17" customFormat="1" hidden="1">
      <c r="D411" s="18"/>
      <c r="E411" s="18"/>
      <c r="F411" s="19"/>
      <c r="G411" s="19"/>
      <c r="H411" s="19"/>
      <c r="I411" s="18"/>
      <c r="J411" s="18"/>
      <c r="M411" s="222"/>
      <c r="N411" s="222"/>
      <c r="O411" s="223"/>
      <c r="P411" s="224"/>
      <c r="Q411" s="223"/>
      <c r="R411" s="223"/>
      <c r="S411" s="29"/>
    </row>
    <row r="412" spans="4:19" s="17" customFormat="1" hidden="1">
      <c r="D412" s="18"/>
      <c r="E412" s="18"/>
      <c r="F412" s="19"/>
      <c r="G412" s="19"/>
      <c r="H412" s="19"/>
      <c r="I412" s="18"/>
      <c r="J412" s="18"/>
      <c r="M412" s="222"/>
      <c r="N412" s="222"/>
      <c r="O412" s="223"/>
      <c r="P412" s="224"/>
      <c r="Q412" s="223"/>
      <c r="R412" s="223"/>
      <c r="S412" s="29"/>
    </row>
    <row r="413" spans="4:19" s="17" customFormat="1" hidden="1">
      <c r="D413" s="18"/>
      <c r="E413" s="18"/>
      <c r="F413" s="19"/>
      <c r="G413" s="19"/>
      <c r="H413" s="19"/>
      <c r="I413" s="18"/>
      <c r="J413" s="18"/>
      <c r="M413" s="222"/>
      <c r="N413" s="222"/>
      <c r="O413" s="223"/>
      <c r="P413" s="224"/>
      <c r="Q413" s="223"/>
      <c r="R413" s="223"/>
      <c r="S413" s="29"/>
    </row>
    <row r="414" spans="4:19" s="17" customFormat="1" hidden="1">
      <c r="D414" s="18"/>
      <c r="E414" s="18"/>
      <c r="F414" s="19"/>
      <c r="G414" s="19"/>
      <c r="H414" s="19"/>
      <c r="I414" s="18"/>
      <c r="J414" s="18"/>
      <c r="M414" s="222"/>
      <c r="N414" s="222"/>
      <c r="O414" s="223"/>
      <c r="P414" s="224"/>
      <c r="Q414" s="223"/>
      <c r="R414" s="223"/>
      <c r="S414" s="29"/>
    </row>
    <row r="415" spans="4:19" s="17" customFormat="1" hidden="1">
      <c r="D415" s="18"/>
      <c r="E415" s="18"/>
      <c r="F415" s="19"/>
      <c r="G415" s="19"/>
      <c r="H415" s="19"/>
      <c r="I415" s="18"/>
      <c r="J415" s="18"/>
      <c r="M415" s="222"/>
      <c r="N415" s="222"/>
      <c r="O415" s="223"/>
      <c r="P415" s="224"/>
      <c r="Q415" s="223"/>
      <c r="R415" s="223"/>
      <c r="S415" s="29"/>
    </row>
    <row r="416" spans="4:19" s="17" customFormat="1" hidden="1">
      <c r="D416" s="18"/>
      <c r="E416" s="18"/>
      <c r="F416" s="19"/>
      <c r="G416" s="19"/>
      <c r="H416" s="19"/>
      <c r="I416" s="18"/>
      <c r="J416" s="18"/>
      <c r="M416" s="222"/>
      <c r="N416" s="222"/>
      <c r="O416" s="223"/>
      <c r="P416" s="224"/>
      <c r="Q416" s="223"/>
      <c r="R416" s="223"/>
      <c r="S416" s="29"/>
    </row>
    <row r="417" spans="4:19" s="17" customFormat="1" hidden="1">
      <c r="D417" s="18"/>
      <c r="E417" s="18"/>
      <c r="F417" s="19"/>
      <c r="G417" s="19"/>
      <c r="H417" s="19"/>
      <c r="I417" s="18"/>
      <c r="J417" s="18"/>
      <c r="M417" s="222"/>
      <c r="N417" s="222"/>
      <c r="O417" s="223"/>
      <c r="P417" s="224"/>
      <c r="Q417" s="223"/>
      <c r="R417" s="223"/>
      <c r="S417" s="29"/>
    </row>
    <row r="418" spans="4:19" s="17" customFormat="1" hidden="1">
      <c r="D418" s="18"/>
      <c r="E418" s="18"/>
      <c r="F418" s="19"/>
      <c r="G418" s="19"/>
      <c r="H418" s="19"/>
      <c r="I418" s="18"/>
      <c r="J418" s="18"/>
      <c r="M418" s="222"/>
      <c r="N418" s="222"/>
      <c r="O418" s="223"/>
      <c r="P418" s="224"/>
      <c r="Q418" s="223"/>
      <c r="R418" s="223"/>
      <c r="S418" s="29"/>
    </row>
    <row r="419" spans="4:19" s="17" customFormat="1" hidden="1">
      <c r="D419" s="18"/>
      <c r="E419" s="18"/>
      <c r="F419" s="19"/>
      <c r="G419" s="19"/>
      <c r="H419" s="19"/>
      <c r="I419" s="18"/>
      <c r="J419" s="18"/>
      <c r="M419" s="222"/>
      <c r="N419" s="222"/>
      <c r="O419" s="223"/>
      <c r="P419" s="224"/>
      <c r="Q419" s="223"/>
      <c r="R419" s="223"/>
      <c r="S419" s="29"/>
    </row>
    <row r="420" spans="4:19" s="17" customFormat="1" hidden="1">
      <c r="D420" s="18"/>
      <c r="E420" s="18"/>
      <c r="F420" s="19"/>
      <c r="G420" s="19"/>
      <c r="H420" s="19"/>
      <c r="I420" s="18"/>
      <c r="J420" s="18"/>
      <c r="M420" s="222"/>
      <c r="N420" s="222"/>
      <c r="O420" s="223"/>
      <c r="P420" s="224"/>
      <c r="Q420" s="223"/>
      <c r="R420" s="223"/>
      <c r="S420" s="29"/>
    </row>
    <row r="421" spans="4:19" s="17" customFormat="1" hidden="1">
      <c r="D421" s="18"/>
      <c r="E421" s="18"/>
      <c r="F421" s="19"/>
      <c r="G421" s="19"/>
      <c r="H421" s="19"/>
      <c r="I421" s="18"/>
      <c r="J421" s="18"/>
      <c r="M421" s="222"/>
      <c r="N421" s="222"/>
      <c r="O421" s="223"/>
      <c r="P421" s="224"/>
      <c r="Q421" s="223"/>
      <c r="R421" s="223"/>
      <c r="S421" s="29"/>
    </row>
    <row r="422" spans="4:19" s="17" customFormat="1" hidden="1">
      <c r="D422" s="18"/>
      <c r="E422" s="18"/>
      <c r="F422" s="19"/>
      <c r="G422" s="19"/>
      <c r="H422" s="19"/>
      <c r="I422" s="18"/>
      <c r="J422" s="18"/>
      <c r="M422" s="222"/>
      <c r="N422" s="222"/>
      <c r="O422" s="223"/>
      <c r="P422" s="224"/>
      <c r="Q422" s="223"/>
      <c r="R422" s="223"/>
      <c r="S422" s="29"/>
    </row>
    <row r="423" spans="4:19" s="17" customFormat="1" hidden="1">
      <c r="D423" s="18"/>
      <c r="E423" s="18"/>
      <c r="F423" s="19"/>
      <c r="G423" s="19"/>
      <c r="H423" s="19"/>
      <c r="I423" s="18"/>
      <c r="J423" s="18"/>
      <c r="M423" s="222"/>
      <c r="N423" s="222"/>
      <c r="O423" s="223"/>
      <c r="P423" s="224"/>
      <c r="Q423" s="223"/>
      <c r="R423" s="223"/>
      <c r="S423" s="29"/>
    </row>
    <row r="424" spans="4:19" s="17" customFormat="1" hidden="1">
      <c r="D424" s="18"/>
      <c r="E424" s="18"/>
      <c r="F424" s="19"/>
      <c r="G424" s="19"/>
      <c r="H424" s="19"/>
      <c r="I424" s="18"/>
      <c r="J424" s="18"/>
      <c r="M424" s="222"/>
      <c r="N424" s="222"/>
      <c r="O424" s="223"/>
      <c r="P424" s="224"/>
      <c r="Q424" s="223"/>
      <c r="R424" s="223"/>
      <c r="S424" s="29"/>
    </row>
    <row r="425" spans="4:19" s="17" customFormat="1" hidden="1">
      <c r="D425" s="18"/>
      <c r="E425" s="18"/>
      <c r="F425" s="19"/>
      <c r="G425" s="19"/>
      <c r="H425" s="19"/>
      <c r="I425" s="18"/>
      <c r="J425" s="18"/>
      <c r="M425" s="222"/>
      <c r="N425" s="222"/>
      <c r="O425" s="223"/>
      <c r="P425" s="224"/>
      <c r="Q425" s="223"/>
      <c r="R425" s="223"/>
      <c r="S425" s="29"/>
    </row>
    <row r="426" spans="4:19" s="17" customFormat="1" hidden="1">
      <c r="D426" s="18"/>
      <c r="E426" s="18"/>
      <c r="F426" s="19"/>
      <c r="G426" s="19"/>
      <c r="H426" s="19"/>
      <c r="I426" s="18"/>
      <c r="J426" s="18"/>
      <c r="M426" s="222"/>
      <c r="N426" s="222"/>
      <c r="O426" s="223"/>
      <c r="P426" s="224"/>
      <c r="Q426" s="223"/>
      <c r="R426" s="223"/>
      <c r="S426" s="29"/>
    </row>
    <row r="427" spans="4:19" s="17" customFormat="1" hidden="1">
      <c r="D427" s="18"/>
      <c r="E427" s="18"/>
      <c r="F427" s="19"/>
      <c r="G427" s="19"/>
      <c r="H427" s="19"/>
      <c r="I427" s="18"/>
      <c r="J427" s="18"/>
      <c r="M427" s="222"/>
      <c r="N427" s="222"/>
      <c r="O427" s="223"/>
      <c r="P427" s="224"/>
      <c r="Q427" s="223"/>
      <c r="R427" s="223"/>
      <c r="S427" s="29"/>
    </row>
    <row r="428" spans="4:19" s="17" customFormat="1" hidden="1">
      <c r="D428" s="18"/>
      <c r="E428" s="18"/>
      <c r="F428" s="19"/>
      <c r="G428" s="19"/>
      <c r="H428" s="19"/>
      <c r="I428" s="18"/>
      <c r="J428" s="18"/>
      <c r="M428" s="222"/>
      <c r="N428" s="222"/>
      <c r="O428" s="223"/>
      <c r="P428" s="224"/>
      <c r="Q428" s="223"/>
      <c r="R428" s="223"/>
      <c r="S428" s="29"/>
    </row>
    <row r="429" spans="4:19" s="17" customFormat="1" hidden="1">
      <c r="D429" s="18"/>
      <c r="E429" s="18"/>
      <c r="F429" s="19"/>
      <c r="G429" s="19"/>
      <c r="H429" s="19"/>
      <c r="I429" s="18"/>
      <c r="J429" s="18"/>
      <c r="M429" s="222"/>
      <c r="N429" s="222"/>
      <c r="O429" s="223"/>
      <c r="P429" s="224"/>
      <c r="Q429" s="223"/>
      <c r="R429" s="223"/>
      <c r="S429" s="29"/>
    </row>
    <row r="430" spans="4:19" s="17" customFormat="1" hidden="1">
      <c r="D430" s="18"/>
      <c r="E430" s="18"/>
      <c r="F430" s="19"/>
      <c r="G430" s="19"/>
      <c r="H430" s="19"/>
      <c r="I430" s="18"/>
      <c r="J430" s="18"/>
      <c r="M430" s="222"/>
      <c r="N430" s="222"/>
      <c r="O430" s="223"/>
      <c r="P430" s="224"/>
      <c r="Q430" s="223"/>
      <c r="R430" s="223"/>
      <c r="S430" s="29"/>
    </row>
    <row r="431" spans="4:19" s="17" customFormat="1" hidden="1">
      <c r="D431" s="18"/>
      <c r="E431" s="18"/>
      <c r="F431" s="19"/>
      <c r="G431" s="19"/>
      <c r="H431" s="19"/>
      <c r="I431" s="18"/>
      <c r="J431" s="18"/>
      <c r="M431" s="222"/>
      <c r="N431" s="222"/>
      <c r="O431" s="223"/>
      <c r="P431" s="224"/>
      <c r="Q431" s="223"/>
      <c r="R431" s="223"/>
      <c r="S431" s="29"/>
    </row>
    <row r="432" spans="4:19" s="17" customFormat="1" hidden="1">
      <c r="D432" s="18"/>
      <c r="E432" s="18"/>
      <c r="F432" s="19"/>
      <c r="G432" s="19"/>
      <c r="H432" s="19"/>
      <c r="I432" s="18"/>
      <c r="J432" s="18"/>
      <c r="M432" s="222"/>
      <c r="N432" s="222"/>
      <c r="O432" s="223"/>
      <c r="P432" s="224"/>
      <c r="Q432" s="223"/>
      <c r="R432" s="223"/>
      <c r="S432" s="29"/>
    </row>
    <row r="433" spans="4:19" s="17" customFormat="1" hidden="1">
      <c r="D433" s="18"/>
      <c r="E433" s="18"/>
      <c r="F433" s="19"/>
      <c r="G433" s="19"/>
      <c r="H433" s="19"/>
      <c r="I433" s="18"/>
      <c r="J433" s="18"/>
      <c r="M433" s="222"/>
      <c r="N433" s="222"/>
      <c r="O433" s="223"/>
      <c r="P433" s="224"/>
      <c r="Q433" s="223"/>
      <c r="R433" s="223"/>
      <c r="S433" s="29"/>
    </row>
    <row r="434" spans="4:19" s="17" customFormat="1" hidden="1">
      <c r="D434" s="18"/>
      <c r="E434" s="18"/>
      <c r="F434" s="19"/>
      <c r="G434" s="19"/>
      <c r="H434" s="19"/>
      <c r="I434" s="18"/>
      <c r="J434" s="18"/>
      <c r="M434" s="222"/>
      <c r="N434" s="222"/>
      <c r="O434" s="223"/>
      <c r="P434" s="224"/>
      <c r="Q434" s="223"/>
      <c r="R434" s="223"/>
      <c r="S434" s="29"/>
    </row>
    <row r="435" spans="4:19" s="17" customFormat="1" hidden="1">
      <c r="D435" s="18"/>
      <c r="E435" s="18"/>
      <c r="F435" s="19"/>
      <c r="G435" s="19"/>
      <c r="H435" s="19"/>
      <c r="I435" s="18"/>
      <c r="J435" s="18"/>
      <c r="M435" s="222"/>
      <c r="N435" s="222"/>
      <c r="O435" s="223"/>
      <c r="P435" s="224"/>
      <c r="Q435" s="223"/>
      <c r="R435" s="223"/>
      <c r="S435" s="29"/>
    </row>
    <row r="436" spans="4:19" s="17" customFormat="1" hidden="1">
      <c r="D436" s="18"/>
      <c r="E436" s="18"/>
      <c r="F436" s="19"/>
      <c r="G436" s="19"/>
      <c r="H436" s="19"/>
      <c r="I436" s="18"/>
      <c r="J436" s="18"/>
      <c r="M436" s="222"/>
      <c r="N436" s="222"/>
      <c r="O436" s="223"/>
      <c r="P436" s="224"/>
      <c r="Q436" s="223"/>
      <c r="R436" s="223"/>
      <c r="S436" s="29"/>
    </row>
    <row r="437" spans="4:19" s="17" customFormat="1" hidden="1">
      <c r="D437" s="18"/>
      <c r="E437" s="18"/>
      <c r="F437" s="19"/>
      <c r="G437" s="19"/>
      <c r="H437" s="19"/>
      <c r="I437" s="18"/>
      <c r="J437" s="18"/>
      <c r="M437" s="222"/>
      <c r="N437" s="222"/>
      <c r="O437" s="223"/>
      <c r="P437" s="224"/>
      <c r="Q437" s="223"/>
      <c r="R437" s="223"/>
      <c r="S437" s="29"/>
    </row>
    <row r="438" spans="4:19" s="17" customFormat="1" hidden="1">
      <c r="D438" s="18"/>
      <c r="E438" s="18"/>
      <c r="F438" s="19"/>
      <c r="G438" s="19"/>
      <c r="H438" s="19"/>
      <c r="I438" s="18"/>
      <c r="J438" s="18"/>
      <c r="M438" s="222"/>
      <c r="N438" s="222"/>
      <c r="O438" s="223"/>
      <c r="P438" s="224"/>
      <c r="Q438" s="223"/>
      <c r="R438" s="223"/>
      <c r="S438" s="29"/>
    </row>
    <row r="439" spans="4:19" s="17" customFormat="1" hidden="1">
      <c r="D439" s="18"/>
      <c r="E439" s="18"/>
      <c r="F439" s="19"/>
      <c r="G439" s="19"/>
      <c r="H439" s="19"/>
      <c r="I439" s="18"/>
      <c r="J439" s="18"/>
      <c r="M439" s="222"/>
      <c r="N439" s="222"/>
      <c r="O439" s="223"/>
      <c r="P439" s="224"/>
      <c r="Q439" s="223"/>
      <c r="R439" s="223"/>
      <c r="S439" s="29"/>
    </row>
    <row r="440" spans="4:19" s="17" customFormat="1" hidden="1">
      <c r="D440" s="18"/>
      <c r="E440" s="18"/>
      <c r="F440" s="19"/>
      <c r="G440" s="19"/>
      <c r="H440" s="19"/>
      <c r="I440" s="18"/>
      <c r="J440" s="18"/>
      <c r="M440" s="222"/>
      <c r="N440" s="222"/>
      <c r="O440" s="223"/>
      <c r="P440" s="224"/>
      <c r="Q440" s="223"/>
      <c r="R440" s="223"/>
      <c r="S440" s="29"/>
    </row>
    <row r="441" spans="4:19" s="17" customFormat="1" hidden="1">
      <c r="D441" s="18"/>
      <c r="E441" s="18"/>
      <c r="F441" s="19"/>
      <c r="G441" s="19"/>
      <c r="H441" s="19"/>
      <c r="I441" s="18"/>
      <c r="J441" s="18"/>
      <c r="M441" s="222"/>
      <c r="N441" s="222"/>
      <c r="O441" s="223"/>
      <c r="P441" s="224"/>
      <c r="Q441" s="223"/>
      <c r="R441" s="223"/>
      <c r="S441" s="29"/>
    </row>
    <row r="442" spans="4:19" s="17" customFormat="1" hidden="1">
      <c r="D442" s="18"/>
      <c r="E442" s="18"/>
      <c r="F442" s="19"/>
      <c r="G442" s="19"/>
      <c r="H442" s="19"/>
      <c r="I442" s="18"/>
      <c r="J442" s="18"/>
      <c r="M442" s="222"/>
      <c r="N442" s="222"/>
      <c r="O442" s="223"/>
      <c r="P442" s="224"/>
      <c r="Q442" s="223"/>
      <c r="R442" s="223"/>
      <c r="S442" s="29"/>
    </row>
    <row r="443" spans="4:19" s="17" customFormat="1" hidden="1">
      <c r="D443" s="18"/>
      <c r="E443" s="18"/>
      <c r="F443" s="19"/>
      <c r="G443" s="19"/>
      <c r="H443" s="19"/>
      <c r="I443" s="18"/>
      <c r="J443" s="18"/>
      <c r="M443" s="222"/>
      <c r="N443" s="222"/>
      <c r="O443" s="223"/>
      <c r="P443" s="224"/>
      <c r="Q443" s="223"/>
      <c r="R443" s="223"/>
      <c r="S443" s="29"/>
    </row>
    <row r="444" spans="4:19" s="17" customFormat="1" hidden="1">
      <c r="D444" s="18"/>
      <c r="E444" s="18"/>
      <c r="F444" s="19"/>
      <c r="G444" s="19"/>
      <c r="H444" s="19"/>
      <c r="I444" s="18"/>
      <c r="J444" s="18"/>
      <c r="M444" s="222"/>
      <c r="N444" s="222"/>
      <c r="O444" s="223"/>
      <c r="P444" s="224"/>
      <c r="Q444" s="223"/>
      <c r="R444" s="223"/>
      <c r="S444" s="29"/>
    </row>
    <row r="445" spans="4:19" s="17" customFormat="1" hidden="1">
      <c r="D445" s="18"/>
      <c r="E445" s="18"/>
      <c r="F445" s="19"/>
      <c r="G445" s="19"/>
      <c r="H445" s="19"/>
      <c r="I445" s="18"/>
      <c r="J445" s="18"/>
      <c r="M445" s="222"/>
      <c r="N445" s="222"/>
      <c r="O445" s="223"/>
      <c r="P445" s="224"/>
      <c r="Q445" s="223"/>
      <c r="R445" s="223"/>
      <c r="S445" s="29"/>
    </row>
    <row r="446" spans="4:19" s="17" customFormat="1" hidden="1">
      <c r="D446" s="18"/>
      <c r="E446" s="18"/>
      <c r="F446" s="19"/>
      <c r="G446" s="19"/>
      <c r="H446" s="19"/>
      <c r="I446" s="18"/>
      <c r="J446" s="18"/>
      <c r="M446" s="222"/>
      <c r="N446" s="222"/>
      <c r="O446" s="223"/>
      <c r="P446" s="224"/>
      <c r="Q446" s="223"/>
      <c r="R446" s="223"/>
      <c r="S446" s="29"/>
    </row>
    <row r="447" spans="4:19" s="17" customFormat="1" hidden="1">
      <c r="D447" s="18"/>
      <c r="E447" s="18"/>
      <c r="F447" s="19"/>
      <c r="G447" s="19"/>
      <c r="H447" s="19"/>
      <c r="I447" s="18"/>
      <c r="J447" s="18"/>
      <c r="M447" s="222"/>
      <c r="N447" s="222"/>
      <c r="O447" s="223"/>
      <c r="P447" s="224"/>
      <c r="Q447" s="223"/>
      <c r="R447" s="223"/>
      <c r="S447" s="29"/>
    </row>
    <row r="448" spans="4:19" s="17" customFormat="1" hidden="1">
      <c r="D448" s="18"/>
      <c r="E448" s="18"/>
      <c r="F448" s="19"/>
      <c r="G448" s="19"/>
      <c r="H448" s="19"/>
      <c r="I448" s="18"/>
      <c r="J448" s="18"/>
      <c r="M448" s="222"/>
      <c r="N448" s="222"/>
      <c r="O448" s="223"/>
      <c r="P448" s="224"/>
      <c r="Q448" s="223"/>
      <c r="R448" s="223"/>
      <c r="S448" s="29"/>
    </row>
    <row r="449" spans="4:19" s="17" customFormat="1" hidden="1">
      <c r="D449" s="18"/>
      <c r="E449" s="18"/>
      <c r="F449" s="19"/>
      <c r="G449" s="19"/>
      <c r="H449" s="19"/>
      <c r="I449" s="18"/>
      <c r="J449" s="18"/>
      <c r="M449" s="222"/>
      <c r="N449" s="222"/>
      <c r="O449" s="223"/>
      <c r="P449" s="224"/>
      <c r="Q449" s="223"/>
      <c r="R449" s="223"/>
      <c r="S449" s="29"/>
    </row>
    <row r="450" spans="4:19" s="17" customFormat="1" hidden="1">
      <c r="D450" s="18"/>
      <c r="E450" s="18"/>
      <c r="F450" s="19"/>
      <c r="G450" s="19"/>
      <c r="H450" s="19"/>
      <c r="I450" s="18"/>
      <c r="J450" s="18"/>
      <c r="M450" s="222"/>
      <c r="N450" s="222"/>
      <c r="O450" s="223"/>
      <c r="P450" s="224"/>
      <c r="Q450" s="223"/>
      <c r="R450" s="223"/>
      <c r="S450" s="29"/>
    </row>
    <row r="451" spans="4:19" s="17" customFormat="1" hidden="1">
      <c r="D451" s="18"/>
      <c r="E451" s="18"/>
      <c r="F451" s="19"/>
      <c r="G451" s="19"/>
      <c r="H451" s="19"/>
      <c r="I451" s="18"/>
      <c r="J451" s="18"/>
      <c r="M451" s="222"/>
      <c r="N451" s="222"/>
      <c r="O451" s="223"/>
      <c r="P451" s="224"/>
      <c r="Q451" s="223"/>
      <c r="R451" s="223"/>
      <c r="S451" s="29"/>
    </row>
    <row r="452" spans="4:19" s="17" customFormat="1" hidden="1">
      <c r="D452" s="18"/>
      <c r="E452" s="18"/>
      <c r="F452" s="19"/>
      <c r="G452" s="19"/>
      <c r="H452" s="19"/>
      <c r="I452" s="18"/>
      <c r="J452" s="18"/>
      <c r="M452" s="222"/>
      <c r="N452" s="222"/>
      <c r="O452" s="223"/>
      <c r="P452" s="224"/>
      <c r="Q452" s="223"/>
      <c r="R452" s="223"/>
      <c r="S452" s="29"/>
    </row>
    <row r="453" spans="4:19" s="17" customFormat="1" hidden="1">
      <c r="D453" s="18"/>
      <c r="E453" s="18"/>
      <c r="F453" s="19"/>
      <c r="G453" s="19"/>
      <c r="H453" s="19"/>
      <c r="I453" s="18"/>
      <c r="J453" s="18"/>
      <c r="M453" s="222"/>
      <c r="N453" s="222"/>
      <c r="O453" s="223"/>
      <c r="P453" s="224"/>
      <c r="Q453" s="223"/>
      <c r="R453" s="223"/>
      <c r="S453" s="29"/>
    </row>
    <row r="454" spans="4:19" s="17" customFormat="1" hidden="1">
      <c r="D454" s="18"/>
      <c r="E454" s="18"/>
      <c r="F454" s="19"/>
      <c r="G454" s="19"/>
      <c r="H454" s="19"/>
      <c r="I454" s="18"/>
      <c r="J454" s="18"/>
      <c r="M454" s="222"/>
      <c r="N454" s="222"/>
      <c r="O454" s="223"/>
      <c r="P454" s="224"/>
      <c r="Q454" s="223"/>
      <c r="R454" s="223"/>
      <c r="S454" s="29"/>
    </row>
    <row r="455" spans="4:19" s="17" customFormat="1" hidden="1">
      <c r="D455" s="18"/>
      <c r="E455" s="18"/>
      <c r="F455" s="19"/>
      <c r="G455" s="19"/>
      <c r="H455" s="19"/>
      <c r="I455" s="18"/>
      <c r="J455" s="18"/>
      <c r="M455" s="222"/>
      <c r="N455" s="222"/>
      <c r="O455" s="223"/>
      <c r="P455" s="224"/>
      <c r="Q455" s="223"/>
      <c r="R455" s="223"/>
      <c r="S455" s="29"/>
    </row>
    <row r="456" spans="4:19" s="17" customFormat="1" hidden="1">
      <c r="D456" s="18"/>
      <c r="E456" s="18"/>
      <c r="F456" s="19"/>
      <c r="G456" s="19"/>
      <c r="H456" s="19"/>
      <c r="I456" s="18"/>
      <c r="J456" s="18"/>
      <c r="M456" s="222"/>
      <c r="N456" s="222"/>
      <c r="O456" s="223"/>
      <c r="P456" s="224"/>
      <c r="Q456" s="223"/>
      <c r="R456" s="223"/>
      <c r="S456" s="29"/>
    </row>
    <row r="457" spans="4:19" s="17" customFormat="1" hidden="1">
      <c r="D457" s="18"/>
      <c r="E457" s="18"/>
      <c r="F457" s="19"/>
      <c r="G457" s="19"/>
      <c r="H457" s="19"/>
      <c r="I457" s="18"/>
      <c r="J457" s="18"/>
      <c r="M457" s="222"/>
      <c r="N457" s="222"/>
      <c r="O457" s="223"/>
      <c r="P457" s="224"/>
      <c r="Q457" s="223"/>
      <c r="R457" s="223"/>
      <c r="S457" s="29"/>
    </row>
    <row r="458" spans="4:19" s="17" customFormat="1" hidden="1">
      <c r="D458" s="18"/>
      <c r="E458" s="18"/>
      <c r="F458" s="19"/>
      <c r="G458" s="19"/>
      <c r="H458" s="19"/>
      <c r="I458" s="18"/>
      <c r="J458" s="18"/>
      <c r="M458" s="222"/>
      <c r="N458" s="222"/>
      <c r="O458" s="223"/>
      <c r="P458" s="224"/>
      <c r="Q458" s="223"/>
      <c r="R458" s="223"/>
      <c r="S458" s="29"/>
    </row>
    <row r="459" spans="4:19" s="17" customFormat="1" hidden="1">
      <c r="D459" s="18"/>
      <c r="E459" s="18"/>
      <c r="F459" s="19"/>
      <c r="G459" s="19"/>
      <c r="H459" s="19"/>
      <c r="I459" s="18"/>
      <c r="J459" s="18"/>
      <c r="M459" s="222"/>
      <c r="N459" s="222"/>
      <c r="O459" s="223"/>
      <c r="P459" s="224"/>
      <c r="Q459" s="223"/>
      <c r="R459" s="223"/>
      <c r="S459" s="29"/>
    </row>
    <row r="460" spans="4:19" s="17" customFormat="1" hidden="1">
      <c r="D460" s="18"/>
      <c r="E460" s="18"/>
      <c r="F460" s="19"/>
      <c r="G460" s="19"/>
      <c r="H460" s="19"/>
      <c r="I460" s="18"/>
      <c r="J460" s="18"/>
      <c r="M460" s="222"/>
      <c r="N460" s="222"/>
      <c r="O460" s="223"/>
      <c r="P460" s="224"/>
      <c r="Q460" s="223"/>
      <c r="R460" s="223"/>
      <c r="S460" s="29"/>
    </row>
    <row r="461" spans="4:19" s="17" customFormat="1" hidden="1">
      <c r="D461" s="18"/>
      <c r="E461" s="18"/>
      <c r="F461" s="19"/>
      <c r="G461" s="19"/>
      <c r="H461" s="19"/>
      <c r="I461" s="18"/>
      <c r="J461" s="18"/>
      <c r="M461" s="222"/>
      <c r="N461" s="222"/>
      <c r="O461" s="223"/>
      <c r="P461" s="224"/>
      <c r="Q461" s="223"/>
      <c r="R461" s="223"/>
      <c r="S461" s="29"/>
    </row>
    <row r="462" spans="4:19" s="17" customFormat="1" hidden="1">
      <c r="D462" s="18"/>
      <c r="E462" s="18"/>
      <c r="F462" s="19"/>
      <c r="G462" s="19"/>
      <c r="H462" s="19"/>
      <c r="I462" s="18"/>
      <c r="J462" s="18"/>
      <c r="M462" s="222"/>
      <c r="N462" s="222"/>
      <c r="O462" s="223"/>
      <c r="P462" s="224"/>
      <c r="Q462" s="223"/>
      <c r="R462" s="223"/>
      <c r="S462" s="29"/>
    </row>
    <row r="463" spans="4:19" s="17" customFormat="1" hidden="1">
      <c r="D463" s="18"/>
      <c r="E463" s="18"/>
      <c r="F463" s="19"/>
      <c r="G463" s="19"/>
      <c r="H463" s="19"/>
      <c r="I463" s="18"/>
      <c r="J463" s="18"/>
      <c r="M463" s="222"/>
      <c r="N463" s="222"/>
      <c r="O463" s="223"/>
      <c r="P463" s="224"/>
      <c r="Q463" s="223"/>
      <c r="R463" s="223"/>
      <c r="S463" s="29"/>
    </row>
    <row r="464" spans="4:19" s="17" customFormat="1" hidden="1">
      <c r="D464" s="18"/>
      <c r="E464" s="18"/>
      <c r="F464" s="19"/>
      <c r="G464" s="19"/>
      <c r="H464" s="19"/>
      <c r="I464" s="18"/>
      <c r="J464" s="18"/>
      <c r="M464" s="222"/>
      <c r="N464" s="222"/>
      <c r="O464" s="223"/>
      <c r="P464" s="224"/>
      <c r="Q464" s="223"/>
      <c r="R464" s="223"/>
      <c r="S464" s="29"/>
    </row>
    <row r="465" spans="4:19" s="17" customFormat="1" hidden="1">
      <c r="D465" s="18"/>
      <c r="E465" s="18"/>
      <c r="F465" s="19"/>
      <c r="G465" s="19"/>
      <c r="H465" s="19"/>
      <c r="I465" s="18"/>
      <c r="J465" s="18"/>
      <c r="M465" s="222"/>
      <c r="N465" s="222"/>
      <c r="O465" s="223"/>
      <c r="P465" s="224"/>
      <c r="Q465" s="223"/>
      <c r="R465" s="223"/>
      <c r="S465" s="29"/>
    </row>
    <row r="466" spans="4:19" s="17" customFormat="1" hidden="1">
      <c r="D466" s="18"/>
      <c r="E466" s="18"/>
      <c r="F466" s="19"/>
      <c r="G466" s="19"/>
      <c r="H466" s="19"/>
      <c r="I466" s="18"/>
      <c r="J466" s="18"/>
      <c r="M466" s="222"/>
      <c r="N466" s="222"/>
      <c r="O466" s="223"/>
      <c r="P466" s="224"/>
      <c r="Q466" s="223"/>
      <c r="R466" s="223"/>
      <c r="S466" s="29"/>
    </row>
    <row r="467" spans="4:19" s="17" customFormat="1" hidden="1">
      <c r="D467" s="18"/>
      <c r="E467" s="18"/>
      <c r="F467" s="19"/>
      <c r="G467" s="19"/>
      <c r="H467" s="19"/>
      <c r="I467" s="18"/>
      <c r="J467" s="18"/>
      <c r="M467" s="222"/>
      <c r="N467" s="222"/>
      <c r="O467" s="223"/>
      <c r="P467" s="224"/>
      <c r="Q467" s="223"/>
      <c r="R467" s="223"/>
      <c r="S467" s="29"/>
    </row>
    <row r="468" spans="4:19" s="17" customFormat="1" hidden="1">
      <c r="D468" s="18"/>
      <c r="E468" s="18"/>
      <c r="F468" s="19"/>
      <c r="G468" s="19"/>
      <c r="H468" s="19"/>
      <c r="I468" s="18"/>
      <c r="J468" s="18"/>
      <c r="M468" s="222"/>
      <c r="N468" s="222"/>
      <c r="O468" s="223"/>
      <c r="P468" s="224"/>
      <c r="Q468" s="223"/>
      <c r="R468" s="223"/>
      <c r="S468" s="29"/>
    </row>
    <row r="469" spans="4:19" s="17" customFormat="1" hidden="1">
      <c r="D469" s="18"/>
      <c r="E469" s="18"/>
      <c r="F469" s="19"/>
      <c r="G469" s="19"/>
      <c r="H469" s="19"/>
      <c r="I469" s="18"/>
      <c r="J469" s="18"/>
      <c r="M469" s="222"/>
      <c r="N469" s="222"/>
      <c r="O469" s="223"/>
      <c r="P469" s="224"/>
      <c r="Q469" s="223"/>
      <c r="R469" s="223"/>
      <c r="S469" s="29"/>
    </row>
    <row r="470" spans="4:19" s="17" customFormat="1" hidden="1">
      <c r="D470" s="18"/>
      <c r="E470" s="18"/>
      <c r="F470" s="19"/>
      <c r="G470" s="19"/>
      <c r="H470" s="19"/>
      <c r="I470" s="18"/>
      <c r="J470" s="18"/>
      <c r="M470" s="222"/>
      <c r="N470" s="222"/>
      <c r="O470" s="223"/>
      <c r="P470" s="224"/>
      <c r="Q470" s="223"/>
      <c r="R470" s="223"/>
      <c r="S470" s="29"/>
    </row>
    <row r="471" spans="4:19" s="17" customFormat="1" hidden="1">
      <c r="D471" s="18"/>
      <c r="E471" s="18"/>
      <c r="F471" s="19"/>
      <c r="G471" s="19"/>
      <c r="H471" s="19"/>
      <c r="I471" s="18"/>
      <c r="J471" s="18"/>
      <c r="M471" s="222"/>
      <c r="N471" s="222"/>
      <c r="O471" s="223"/>
      <c r="P471" s="224"/>
      <c r="Q471" s="223"/>
      <c r="R471" s="223"/>
      <c r="S471" s="29"/>
    </row>
    <row r="472" spans="4:19" s="17" customFormat="1" hidden="1">
      <c r="D472" s="18"/>
      <c r="E472" s="18"/>
      <c r="F472" s="19"/>
      <c r="G472" s="19"/>
      <c r="H472" s="19"/>
      <c r="I472" s="18"/>
      <c r="J472" s="18"/>
      <c r="M472" s="222"/>
      <c r="N472" s="222"/>
      <c r="O472" s="223"/>
      <c r="P472" s="224"/>
      <c r="Q472" s="223"/>
      <c r="R472" s="223"/>
      <c r="S472" s="29"/>
    </row>
    <row r="473" spans="4:19" s="17" customFormat="1" hidden="1">
      <c r="D473" s="18"/>
      <c r="E473" s="18"/>
      <c r="F473" s="19"/>
      <c r="G473" s="19"/>
      <c r="H473" s="19"/>
      <c r="I473" s="18"/>
      <c r="J473" s="18"/>
      <c r="M473" s="222"/>
      <c r="N473" s="222"/>
      <c r="O473" s="223"/>
      <c r="P473" s="224"/>
      <c r="Q473" s="223"/>
      <c r="R473" s="223"/>
      <c r="S473" s="29"/>
    </row>
    <row r="474" spans="4:19" s="17" customFormat="1" hidden="1">
      <c r="D474" s="18"/>
      <c r="E474" s="18"/>
      <c r="F474" s="19"/>
      <c r="G474" s="19"/>
      <c r="H474" s="19"/>
      <c r="I474" s="18"/>
      <c r="J474" s="18"/>
      <c r="M474" s="222"/>
      <c r="N474" s="222"/>
      <c r="O474" s="223"/>
      <c r="P474" s="224"/>
      <c r="Q474" s="223"/>
      <c r="R474" s="223"/>
      <c r="S474" s="29"/>
    </row>
    <row r="475" spans="4:19" s="17" customFormat="1" hidden="1">
      <c r="D475" s="18"/>
      <c r="E475" s="18"/>
      <c r="F475" s="19"/>
      <c r="G475" s="19"/>
      <c r="H475" s="19"/>
      <c r="I475" s="18"/>
      <c r="J475" s="18"/>
      <c r="M475" s="222"/>
      <c r="N475" s="222"/>
      <c r="O475" s="223"/>
      <c r="P475" s="224"/>
      <c r="Q475" s="223"/>
      <c r="R475" s="223"/>
      <c r="S475" s="29"/>
    </row>
    <row r="476" spans="4:19" s="17" customFormat="1" hidden="1">
      <c r="D476" s="18"/>
      <c r="E476" s="18"/>
      <c r="F476" s="19"/>
      <c r="G476" s="19"/>
      <c r="H476" s="19"/>
      <c r="I476" s="18"/>
      <c r="J476" s="18"/>
      <c r="M476" s="222"/>
      <c r="N476" s="222"/>
      <c r="O476" s="223"/>
      <c r="P476" s="224"/>
      <c r="Q476" s="223"/>
      <c r="R476" s="223"/>
      <c r="S476" s="29"/>
    </row>
    <row r="477" spans="4:19" s="17" customFormat="1" hidden="1">
      <c r="D477" s="18"/>
      <c r="E477" s="18"/>
      <c r="F477" s="19"/>
      <c r="G477" s="19"/>
      <c r="H477" s="19"/>
      <c r="I477" s="18"/>
      <c r="J477" s="18"/>
      <c r="M477" s="222"/>
      <c r="N477" s="222"/>
      <c r="O477" s="223"/>
      <c r="P477" s="224"/>
      <c r="Q477" s="223"/>
      <c r="R477" s="223"/>
      <c r="S477" s="29"/>
    </row>
    <row r="478" spans="4:19" s="17" customFormat="1" hidden="1">
      <c r="D478" s="18"/>
      <c r="E478" s="18"/>
      <c r="F478" s="19"/>
      <c r="G478" s="19"/>
      <c r="H478" s="19"/>
      <c r="I478" s="18"/>
      <c r="J478" s="18"/>
      <c r="M478" s="222"/>
      <c r="N478" s="222"/>
      <c r="O478" s="223"/>
      <c r="P478" s="224"/>
      <c r="Q478" s="223"/>
      <c r="R478" s="223"/>
      <c r="S478" s="29"/>
    </row>
    <row r="479" spans="4:19" s="17" customFormat="1" hidden="1">
      <c r="D479" s="18"/>
      <c r="E479" s="18"/>
      <c r="F479" s="19"/>
      <c r="G479" s="19"/>
      <c r="H479" s="19"/>
      <c r="I479" s="18"/>
      <c r="J479" s="18"/>
      <c r="M479" s="222"/>
      <c r="N479" s="222"/>
      <c r="O479" s="223"/>
      <c r="P479" s="224"/>
      <c r="Q479" s="223"/>
      <c r="R479" s="223"/>
      <c r="S479" s="29"/>
    </row>
    <row r="480" spans="4:19" s="17" customFormat="1" hidden="1">
      <c r="D480" s="18"/>
      <c r="E480" s="18"/>
      <c r="F480" s="19"/>
      <c r="G480" s="19"/>
      <c r="H480" s="19"/>
      <c r="I480" s="18"/>
      <c r="J480" s="18"/>
      <c r="M480" s="222"/>
      <c r="N480" s="222"/>
      <c r="O480" s="223"/>
      <c r="P480" s="224"/>
      <c r="Q480" s="223"/>
      <c r="R480" s="223"/>
      <c r="S480" s="29"/>
    </row>
    <row r="481" spans="4:19" s="17" customFormat="1" hidden="1">
      <c r="D481" s="18"/>
      <c r="E481" s="18"/>
      <c r="F481" s="19"/>
      <c r="G481" s="19"/>
      <c r="H481" s="19"/>
      <c r="I481" s="18"/>
      <c r="J481" s="18"/>
      <c r="M481" s="222"/>
      <c r="N481" s="222"/>
      <c r="O481" s="223"/>
      <c r="P481" s="224"/>
      <c r="Q481" s="223"/>
      <c r="R481" s="223"/>
      <c r="S481" s="29"/>
    </row>
    <row r="482" spans="4:19" s="17" customFormat="1" hidden="1">
      <c r="D482" s="18"/>
      <c r="E482" s="18"/>
      <c r="F482" s="19"/>
      <c r="G482" s="19"/>
      <c r="H482" s="19"/>
      <c r="I482" s="18"/>
      <c r="J482" s="18"/>
      <c r="M482" s="222"/>
      <c r="N482" s="222"/>
      <c r="O482" s="223"/>
      <c r="P482" s="224"/>
      <c r="Q482" s="223"/>
      <c r="R482" s="223"/>
      <c r="S482" s="29"/>
    </row>
    <row r="483" spans="4:19" s="17" customFormat="1" hidden="1">
      <c r="D483" s="18"/>
      <c r="E483" s="18"/>
      <c r="F483" s="19"/>
      <c r="G483" s="19"/>
      <c r="H483" s="19"/>
      <c r="I483" s="18"/>
      <c r="J483" s="18"/>
      <c r="M483" s="222"/>
      <c r="N483" s="222"/>
      <c r="O483" s="223"/>
      <c r="P483" s="224"/>
      <c r="Q483" s="223"/>
      <c r="R483" s="223"/>
      <c r="S483" s="29"/>
    </row>
    <row r="484" spans="4:19" s="17" customFormat="1" hidden="1">
      <c r="D484" s="18"/>
      <c r="E484" s="18"/>
      <c r="F484" s="19"/>
      <c r="G484" s="19"/>
      <c r="H484" s="19"/>
      <c r="I484" s="18"/>
      <c r="J484" s="18"/>
      <c r="M484" s="222"/>
      <c r="N484" s="222"/>
      <c r="O484" s="223"/>
      <c r="P484" s="224"/>
      <c r="Q484" s="223"/>
      <c r="R484" s="223"/>
      <c r="S484" s="29"/>
    </row>
    <row r="485" spans="4:19" s="17" customFormat="1" hidden="1">
      <c r="D485" s="18"/>
      <c r="E485" s="18"/>
      <c r="F485" s="19"/>
      <c r="G485" s="19"/>
      <c r="H485" s="19"/>
      <c r="I485" s="18"/>
      <c r="J485" s="18"/>
      <c r="M485" s="222"/>
      <c r="N485" s="222"/>
      <c r="O485" s="223"/>
      <c r="P485" s="224"/>
      <c r="Q485" s="223"/>
      <c r="R485" s="223"/>
      <c r="S485" s="29"/>
    </row>
    <row r="486" spans="4:19" s="17" customFormat="1" hidden="1">
      <c r="D486" s="18"/>
      <c r="E486" s="18"/>
      <c r="F486" s="19"/>
      <c r="G486" s="19"/>
      <c r="H486" s="19"/>
      <c r="I486" s="18"/>
      <c r="J486" s="18"/>
      <c r="M486" s="222"/>
      <c r="N486" s="222"/>
      <c r="O486" s="223"/>
      <c r="P486" s="224"/>
      <c r="Q486" s="223"/>
      <c r="R486" s="223"/>
      <c r="S486" s="29"/>
    </row>
    <row r="487" spans="4:19" s="17" customFormat="1" hidden="1">
      <c r="D487" s="18"/>
      <c r="E487" s="18"/>
      <c r="F487" s="19"/>
      <c r="G487" s="19"/>
      <c r="H487" s="19"/>
      <c r="I487" s="18"/>
      <c r="J487" s="18"/>
      <c r="M487" s="222"/>
      <c r="N487" s="222"/>
      <c r="O487" s="223"/>
      <c r="P487" s="224"/>
      <c r="Q487" s="223"/>
      <c r="R487" s="223"/>
      <c r="S487" s="29"/>
    </row>
    <row r="488" spans="4:19" s="17" customFormat="1" hidden="1">
      <c r="D488" s="18"/>
      <c r="E488" s="18"/>
      <c r="F488" s="19"/>
      <c r="G488" s="19"/>
      <c r="H488" s="19"/>
      <c r="I488" s="18"/>
      <c r="J488" s="18"/>
      <c r="M488" s="222"/>
      <c r="N488" s="222"/>
      <c r="O488" s="223"/>
      <c r="P488" s="224"/>
      <c r="Q488" s="223"/>
      <c r="R488" s="223"/>
      <c r="S488" s="29"/>
    </row>
    <row r="489" spans="4:19" s="17" customFormat="1" hidden="1">
      <c r="D489" s="18"/>
      <c r="E489" s="18"/>
      <c r="F489" s="19"/>
      <c r="G489" s="19"/>
      <c r="H489" s="19"/>
      <c r="I489" s="18"/>
      <c r="J489" s="18"/>
      <c r="M489" s="222"/>
      <c r="N489" s="222"/>
      <c r="O489" s="223"/>
      <c r="P489" s="224"/>
      <c r="Q489" s="223"/>
      <c r="R489" s="223"/>
      <c r="S489" s="29"/>
    </row>
    <row r="490" spans="4:19" s="17" customFormat="1" hidden="1">
      <c r="D490" s="18"/>
      <c r="E490" s="18"/>
      <c r="F490" s="19"/>
      <c r="G490" s="19"/>
      <c r="H490" s="19"/>
      <c r="I490" s="18"/>
      <c r="J490" s="18"/>
      <c r="M490" s="222"/>
      <c r="N490" s="222"/>
      <c r="O490" s="223"/>
      <c r="P490" s="224"/>
      <c r="Q490" s="223"/>
      <c r="R490" s="223"/>
      <c r="S490" s="29"/>
    </row>
    <row r="491" spans="4:19" s="17" customFormat="1" hidden="1">
      <c r="D491" s="18"/>
      <c r="E491" s="18"/>
      <c r="F491" s="19"/>
      <c r="G491" s="19"/>
      <c r="H491" s="19"/>
      <c r="I491" s="18"/>
      <c r="J491" s="18"/>
      <c r="M491" s="222"/>
      <c r="N491" s="222"/>
      <c r="O491" s="223"/>
      <c r="P491" s="224"/>
      <c r="Q491" s="223"/>
      <c r="R491" s="223"/>
      <c r="S491" s="29"/>
    </row>
    <row r="492" spans="4:19" s="17" customFormat="1" hidden="1">
      <c r="D492" s="18"/>
      <c r="E492" s="18"/>
      <c r="F492" s="19"/>
      <c r="G492" s="19"/>
      <c r="H492" s="19"/>
      <c r="I492" s="18"/>
      <c r="J492" s="18"/>
      <c r="M492" s="222"/>
      <c r="N492" s="222"/>
      <c r="O492" s="223"/>
      <c r="P492" s="224"/>
      <c r="Q492" s="223"/>
      <c r="R492" s="223"/>
      <c r="S492" s="29"/>
    </row>
    <row r="493" spans="4:19" s="17" customFormat="1" hidden="1">
      <c r="D493" s="18"/>
      <c r="E493" s="18"/>
      <c r="F493" s="19"/>
      <c r="G493" s="19"/>
      <c r="H493" s="19"/>
      <c r="I493" s="18"/>
      <c r="J493" s="18"/>
      <c r="M493" s="222"/>
      <c r="N493" s="222"/>
      <c r="O493" s="223"/>
      <c r="P493" s="224"/>
      <c r="Q493" s="223"/>
      <c r="R493" s="223"/>
      <c r="S493" s="29"/>
    </row>
    <row r="494" spans="4:19" s="17" customFormat="1" hidden="1">
      <c r="D494" s="18"/>
      <c r="E494" s="18"/>
      <c r="F494" s="19"/>
      <c r="G494" s="19"/>
      <c r="H494" s="19"/>
      <c r="I494" s="18"/>
      <c r="J494" s="18"/>
      <c r="M494" s="222"/>
      <c r="N494" s="222"/>
      <c r="O494" s="223"/>
      <c r="P494" s="224"/>
      <c r="Q494" s="223"/>
      <c r="R494" s="223"/>
      <c r="S494" s="29"/>
    </row>
    <row r="495" spans="4:19" s="17" customFormat="1" hidden="1">
      <c r="D495" s="18"/>
      <c r="E495" s="18"/>
      <c r="F495" s="19"/>
      <c r="G495" s="19"/>
      <c r="H495" s="19"/>
      <c r="I495" s="18"/>
      <c r="J495" s="18"/>
      <c r="M495" s="222"/>
      <c r="N495" s="222"/>
      <c r="O495" s="223"/>
      <c r="P495" s="224"/>
      <c r="Q495" s="223"/>
      <c r="R495" s="223"/>
      <c r="S495" s="29"/>
    </row>
    <row r="496" spans="4:19" s="17" customFormat="1" hidden="1">
      <c r="D496" s="18"/>
      <c r="E496" s="18"/>
      <c r="F496" s="19"/>
      <c r="G496" s="19"/>
      <c r="H496" s="19"/>
      <c r="I496" s="18"/>
      <c r="J496" s="18"/>
      <c r="M496" s="222"/>
      <c r="N496" s="222"/>
      <c r="O496" s="223"/>
      <c r="P496" s="224"/>
      <c r="Q496" s="223"/>
      <c r="R496" s="223"/>
      <c r="S496" s="29"/>
    </row>
    <row r="497" spans="4:19" s="17" customFormat="1" hidden="1">
      <c r="D497" s="18"/>
      <c r="E497" s="18"/>
      <c r="F497" s="19"/>
      <c r="G497" s="19"/>
      <c r="H497" s="19"/>
      <c r="I497" s="18"/>
      <c r="J497" s="18"/>
      <c r="M497" s="222"/>
      <c r="N497" s="222"/>
      <c r="O497" s="223"/>
      <c r="P497" s="224"/>
      <c r="Q497" s="223"/>
      <c r="R497" s="223"/>
      <c r="S497" s="29"/>
    </row>
    <row r="498" spans="4:19" s="17" customFormat="1" hidden="1">
      <c r="D498" s="18"/>
      <c r="E498" s="18"/>
      <c r="F498" s="19"/>
      <c r="G498" s="19"/>
      <c r="H498" s="19"/>
      <c r="I498" s="18"/>
      <c r="J498" s="18"/>
      <c r="M498" s="222"/>
      <c r="N498" s="222"/>
      <c r="O498" s="223"/>
      <c r="P498" s="224"/>
      <c r="Q498" s="223"/>
      <c r="R498" s="223"/>
      <c r="S498" s="29"/>
    </row>
    <row r="499" spans="4:19" s="17" customFormat="1" hidden="1">
      <c r="D499" s="18"/>
      <c r="E499" s="18"/>
      <c r="F499" s="19"/>
      <c r="G499" s="19"/>
      <c r="H499" s="19"/>
      <c r="I499" s="18"/>
      <c r="J499" s="18"/>
      <c r="M499" s="222"/>
      <c r="N499" s="222"/>
      <c r="O499" s="223"/>
      <c r="P499" s="224"/>
      <c r="Q499" s="223"/>
      <c r="R499" s="223"/>
      <c r="S499" s="29"/>
    </row>
    <row r="500" spans="4:19" s="17" customFormat="1" hidden="1">
      <c r="D500" s="18"/>
      <c r="E500" s="18"/>
      <c r="F500" s="19"/>
      <c r="G500" s="19"/>
      <c r="H500" s="19"/>
      <c r="I500" s="18"/>
      <c r="J500" s="18"/>
      <c r="M500" s="222"/>
      <c r="N500" s="222"/>
      <c r="O500" s="223"/>
      <c r="P500" s="224"/>
      <c r="Q500" s="223"/>
      <c r="R500" s="223"/>
      <c r="S500" s="29"/>
    </row>
    <row r="501" spans="4:19" s="17" customFormat="1" hidden="1">
      <c r="D501" s="18"/>
      <c r="E501" s="18"/>
      <c r="F501" s="19"/>
      <c r="G501" s="19"/>
      <c r="H501" s="19"/>
      <c r="I501" s="18"/>
      <c r="J501" s="18"/>
      <c r="M501" s="222"/>
      <c r="N501" s="222"/>
      <c r="O501" s="223"/>
      <c r="P501" s="224"/>
      <c r="Q501" s="223"/>
      <c r="R501" s="223"/>
      <c r="S501" s="29"/>
    </row>
    <row r="502" spans="4:19" s="17" customFormat="1" hidden="1">
      <c r="D502" s="18"/>
      <c r="E502" s="18"/>
      <c r="F502" s="19"/>
      <c r="G502" s="19"/>
      <c r="H502" s="19"/>
      <c r="I502" s="18"/>
      <c r="J502" s="18"/>
      <c r="M502" s="222"/>
      <c r="N502" s="222"/>
      <c r="O502" s="223"/>
      <c r="P502" s="224"/>
      <c r="Q502" s="223"/>
      <c r="R502" s="223"/>
      <c r="S502" s="29"/>
    </row>
    <row r="503" spans="4:19" s="17" customFormat="1" hidden="1">
      <c r="D503" s="18"/>
      <c r="E503" s="18"/>
      <c r="F503" s="19"/>
      <c r="G503" s="19"/>
      <c r="H503" s="19"/>
      <c r="I503" s="18"/>
      <c r="J503" s="18"/>
      <c r="M503" s="222"/>
      <c r="N503" s="222"/>
      <c r="O503" s="223"/>
      <c r="P503" s="224"/>
      <c r="Q503" s="223"/>
      <c r="R503" s="223"/>
      <c r="S503" s="29"/>
    </row>
    <row r="504" spans="4:19" s="17" customFormat="1" hidden="1">
      <c r="D504" s="18"/>
      <c r="E504" s="18"/>
      <c r="F504" s="19"/>
      <c r="G504" s="19"/>
      <c r="H504" s="19"/>
      <c r="I504" s="18"/>
      <c r="J504" s="18"/>
      <c r="M504" s="222"/>
      <c r="N504" s="222"/>
      <c r="O504" s="223"/>
      <c r="P504" s="224"/>
      <c r="Q504" s="223"/>
      <c r="R504" s="223"/>
      <c r="S504" s="29"/>
    </row>
    <row r="505" spans="4:19" s="17" customFormat="1" hidden="1">
      <c r="D505" s="18"/>
      <c r="E505" s="18"/>
      <c r="F505" s="19"/>
      <c r="G505" s="19"/>
      <c r="H505" s="19"/>
      <c r="I505" s="18"/>
      <c r="J505" s="18"/>
      <c r="M505" s="222"/>
      <c r="N505" s="222"/>
      <c r="O505" s="223"/>
      <c r="P505" s="224"/>
      <c r="Q505" s="223"/>
      <c r="R505" s="223"/>
      <c r="S505" s="29"/>
    </row>
    <row r="506" spans="4:19" s="17" customFormat="1" hidden="1">
      <c r="D506" s="18"/>
      <c r="E506" s="18"/>
      <c r="F506" s="19"/>
      <c r="G506" s="19"/>
      <c r="H506" s="19"/>
      <c r="I506" s="18"/>
      <c r="J506" s="18"/>
      <c r="M506" s="222"/>
      <c r="N506" s="222"/>
      <c r="O506" s="223"/>
      <c r="P506" s="224"/>
      <c r="Q506" s="223"/>
      <c r="R506" s="223"/>
      <c r="S506" s="29"/>
    </row>
    <row r="507" spans="4:19" s="17" customFormat="1" hidden="1">
      <c r="D507" s="18"/>
      <c r="E507" s="18"/>
      <c r="F507" s="19"/>
      <c r="G507" s="19"/>
      <c r="H507" s="19"/>
      <c r="I507" s="18"/>
      <c r="J507" s="18"/>
      <c r="M507" s="222"/>
      <c r="N507" s="222"/>
      <c r="O507" s="223"/>
      <c r="P507" s="224"/>
      <c r="Q507" s="223"/>
      <c r="R507" s="223"/>
      <c r="S507" s="29"/>
    </row>
    <row r="508" spans="4:19" s="17" customFormat="1" hidden="1">
      <c r="D508" s="18"/>
      <c r="E508" s="18"/>
      <c r="F508" s="19"/>
      <c r="G508" s="19"/>
      <c r="H508" s="19"/>
      <c r="I508" s="18"/>
      <c r="J508" s="18"/>
      <c r="M508" s="222"/>
      <c r="N508" s="222"/>
      <c r="O508" s="223"/>
      <c r="P508" s="224"/>
      <c r="Q508" s="223"/>
      <c r="R508" s="223"/>
      <c r="S508" s="29"/>
    </row>
    <row r="509" spans="4:19" s="17" customFormat="1" hidden="1">
      <c r="D509" s="18"/>
      <c r="E509" s="18"/>
      <c r="F509" s="19"/>
      <c r="G509" s="19"/>
      <c r="H509" s="19"/>
      <c r="I509" s="18"/>
      <c r="J509" s="18"/>
      <c r="M509" s="222"/>
      <c r="N509" s="222"/>
      <c r="O509" s="223"/>
      <c r="P509" s="224"/>
      <c r="Q509" s="223"/>
      <c r="R509" s="223"/>
      <c r="S509" s="29"/>
    </row>
    <row r="510" spans="4:19" s="17" customFormat="1" hidden="1">
      <c r="D510" s="18"/>
      <c r="E510" s="18"/>
      <c r="F510" s="19"/>
      <c r="G510" s="19"/>
      <c r="H510" s="19"/>
      <c r="I510" s="18"/>
      <c r="J510" s="18"/>
      <c r="M510" s="222"/>
      <c r="N510" s="222"/>
      <c r="O510" s="223"/>
      <c r="P510" s="224"/>
      <c r="Q510" s="223"/>
      <c r="R510" s="223"/>
      <c r="S510" s="29"/>
    </row>
    <row r="511" spans="4:19" s="17" customFormat="1" hidden="1">
      <c r="D511" s="18"/>
      <c r="E511" s="18"/>
      <c r="F511" s="19"/>
      <c r="G511" s="19"/>
      <c r="H511" s="19"/>
      <c r="I511" s="18"/>
      <c r="J511" s="18"/>
      <c r="M511" s="222"/>
      <c r="N511" s="222"/>
      <c r="O511" s="223"/>
      <c r="P511" s="224"/>
      <c r="Q511" s="223"/>
      <c r="R511" s="223"/>
      <c r="S511" s="29"/>
    </row>
    <row r="512" spans="4:19" s="17" customFormat="1" hidden="1">
      <c r="D512" s="18"/>
      <c r="E512" s="18"/>
      <c r="F512" s="19"/>
      <c r="G512" s="19"/>
      <c r="H512" s="19"/>
      <c r="I512" s="18"/>
      <c r="J512" s="18"/>
      <c r="M512" s="222"/>
      <c r="N512" s="222"/>
      <c r="O512" s="223"/>
      <c r="P512" s="224"/>
      <c r="Q512" s="223"/>
      <c r="R512" s="223"/>
      <c r="S512" s="29"/>
    </row>
    <row r="513" spans="4:19" s="17" customFormat="1" hidden="1">
      <c r="D513" s="18"/>
      <c r="E513" s="18"/>
      <c r="F513" s="19"/>
      <c r="G513" s="19"/>
      <c r="H513" s="19"/>
      <c r="I513" s="18"/>
      <c r="J513" s="18"/>
      <c r="M513" s="222"/>
      <c r="N513" s="222"/>
      <c r="O513" s="223"/>
      <c r="P513" s="224"/>
      <c r="Q513" s="223"/>
      <c r="R513" s="223"/>
      <c r="S513" s="29"/>
    </row>
    <row r="514" spans="4:19" s="17" customFormat="1" hidden="1">
      <c r="D514" s="18"/>
      <c r="E514" s="18"/>
      <c r="F514" s="19"/>
      <c r="G514" s="19"/>
      <c r="H514" s="19"/>
      <c r="I514" s="18"/>
      <c r="J514" s="18"/>
      <c r="M514" s="222"/>
      <c r="N514" s="222"/>
      <c r="O514" s="223"/>
      <c r="P514" s="224"/>
      <c r="Q514" s="223"/>
      <c r="R514" s="223"/>
      <c r="S514" s="29"/>
    </row>
    <row r="515" spans="4:19" s="17" customFormat="1" hidden="1">
      <c r="D515" s="18"/>
      <c r="E515" s="18"/>
      <c r="F515" s="19"/>
      <c r="G515" s="19"/>
      <c r="H515" s="19"/>
      <c r="I515" s="18"/>
      <c r="J515" s="18"/>
      <c r="M515" s="222"/>
      <c r="N515" s="222"/>
      <c r="O515" s="223"/>
      <c r="P515" s="224"/>
      <c r="Q515" s="223"/>
      <c r="R515" s="223"/>
      <c r="S515" s="29"/>
    </row>
    <row r="516" spans="4:19" s="17" customFormat="1" hidden="1">
      <c r="D516" s="18"/>
      <c r="E516" s="18"/>
      <c r="F516" s="19"/>
      <c r="G516" s="19"/>
      <c r="H516" s="19"/>
      <c r="I516" s="18"/>
      <c r="J516" s="18"/>
      <c r="M516" s="222"/>
      <c r="N516" s="222"/>
      <c r="O516" s="223"/>
      <c r="P516" s="224"/>
      <c r="Q516" s="223"/>
      <c r="R516" s="223"/>
      <c r="S516" s="29"/>
    </row>
    <row r="517" spans="4:19" s="17" customFormat="1" hidden="1">
      <c r="D517" s="18"/>
      <c r="E517" s="18"/>
      <c r="F517" s="19"/>
      <c r="G517" s="19"/>
      <c r="H517" s="19"/>
      <c r="I517" s="18"/>
      <c r="J517" s="18"/>
      <c r="M517" s="222"/>
      <c r="N517" s="222"/>
      <c r="O517" s="223"/>
      <c r="P517" s="224"/>
      <c r="Q517" s="223"/>
      <c r="R517" s="223"/>
      <c r="S517" s="29"/>
    </row>
    <row r="518" spans="4:19" s="17" customFormat="1" hidden="1">
      <c r="D518" s="18"/>
      <c r="E518" s="18"/>
      <c r="F518" s="19"/>
      <c r="G518" s="19"/>
      <c r="H518" s="19"/>
      <c r="I518" s="18"/>
      <c r="J518" s="18"/>
      <c r="M518" s="222"/>
      <c r="N518" s="222"/>
      <c r="O518" s="223"/>
      <c r="P518" s="224"/>
      <c r="Q518" s="223"/>
      <c r="R518" s="223"/>
      <c r="S518" s="29"/>
    </row>
    <row r="519" spans="4:19" s="17" customFormat="1" hidden="1">
      <c r="D519" s="18"/>
      <c r="E519" s="18"/>
      <c r="F519" s="19"/>
      <c r="G519" s="19"/>
      <c r="H519" s="19"/>
      <c r="I519" s="18"/>
      <c r="J519" s="18"/>
      <c r="M519" s="222"/>
      <c r="N519" s="222"/>
      <c r="O519" s="223"/>
      <c r="P519" s="224"/>
      <c r="Q519" s="223"/>
      <c r="R519" s="223"/>
      <c r="S519" s="29"/>
    </row>
    <row r="520" spans="4:19" s="17" customFormat="1" hidden="1">
      <c r="D520" s="18"/>
      <c r="E520" s="18"/>
      <c r="F520" s="19"/>
      <c r="G520" s="19"/>
      <c r="H520" s="19"/>
      <c r="I520" s="18"/>
      <c r="J520" s="18"/>
      <c r="M520" s="222"/>
      <c r="N520" s="222"/>
      <c r="O520" s="223"/>
      <c r="P520" s="224"/>
      <c r="Q520" s="223"/>
      <c r="R520" s="223"/>
      <c r="S520" s="29"/>
    </row>
    <row r="521" spans="4:19" s="17" customFormat="1" hidden="1">
      <c r="D521" s="18"/>
      <c r="E521" s="18"/>
      <c r="F521" s="19"/>
      <c r="G521" s="19"/>
      <c r="H521" s="19"/>
      <c r="I521" s="18"/>
      <c r="J521" s="18"/>
      <c r="M521" s="222"/>
      <c r="N521" s="222"/>
      <c r="O521" s="223"/>
      <c r="P521" s="224"/>
      <c r="Q521" s="223"/>
      <c r="R521" s="223"/>
      <c r="S521" s="29"/>
    </row>
    <row r="522" spans="4:19" s="17" customFormat="1" hidden="1">
      <c r="D522" s="18"/>
      <c r="E522" s="18"/>
      <c r="F522" s="19"/>
      <c r="G522" s="19"/>
      <c r="H522" s="19"/>
      <c r="I522" s="18"/>
      <c r="J522" s="18"/>
      <c r="M522" s="222"/>
      <c r="N522" s="222"/>
      <c r="O522" s="223"/>
      <c r="P522" s="224"/>
      <c r="Q522" s="223"/>
      <c r="R522" s="223"/>
      <c r="S522" s="29"/>
    </row>
    <row r="523" spans="4:19" s="17" customFormat="1" hidden="1">
      <c r="D523" s="18"/>
      <c r="E523" s="18"/>
      <c r="F523" s="19"/>
      <c r="G523" s="19"/>
      <c r="H523" s="19"/>
      <c r="I523" s="18"/>
      <c r="J523" s="18"/>
      <c r="M523" s="222"/>
      <c r="N523" s="222"/>
      <c r="O523" s="223"/>
      <c r="P523" s="224"/>
      <c r="Q523" s="223"/>
      <c r="R523" s="223"/>
      <c r="S523" s="29"/>
    </row>
    <row r="524" spans="4:19" s="17" customFormat="1" hidden="1">
      <c r="D524" s="18"/>
      <c r="E524" s="18"/>
      <c r="F524" s="19"/>
      <c r="G524" s="19"/>
      <c r="H524" s="19"/>
      <c r="I524" s="18"/>
      <c r="J524" s="18"/>
      <c r="M524" s="222"/>
      <c r="N524" s="222"/>
      <c r="O524" s="223"/>
      <c r="P524" s="224"/>
      <c r="Q524" s="223"/>
      <c r="R524" s="223"/>
      <c r="S524" s="29"/>
    </row>
    <row r="525" spans="4:19" s="17" customFormat="1" hidden="1">
      <c r="D525" s="18"/>
      <c r="E525" s="18"/>
      <c r="F525" s="19"/>
      <c r="G525" s="19"/>
      <c r="H525" s="19"/>
      <c r="I525" s="18"/>
      <c r="J525" s="18"/>
      <c r="M525" s="222"/>
      <c r="N525" s="222"/>
      <c r="O525" s="223"/>
      <c r="P525" s="224"/>
      <c r="Q525" s="223"/>
      <c r="R525" s="223"/>
      <c r="S525" s="29"/>
    </row>
    <row r="526" spans="4:19" s="17" customFormat="1" hidden="1">
      <c r="D526" s="18"/>
      <c r="E526" s="18"/>
      <c r="F526" s="19"/>
      <c r="G526" s="19"/>
      <c r="H526" s="19"/>
      <c r="I526" s="18"/>
      <c r="J526" s="18"/>
      <c r="M526" s="222"/>
      <c r="N526" s="222"/>
      <c r="O526" s="223"/>
      <c r="P526" s="224"/>
      <c r="Q526" s="223"/>
      <c r="R526" s="223"/>
      <c r="S526" s="29"/>
    </row>
    <row r="527" spans="4:19" s="17" customFormat="1" hidden="1">
      <c r="D527" s="18"/>
      <c r="E527" s="18"/>
      <c r="F527" s="19"/>
      <c r="G527" s="19"/>
      <c r="H527" s="19"/>
      <c r="I527" s="18"/>
      <c r="J527" s="18"/>
      <c r="M527" s="222"/>
      <c r="N527" s="222"/>
      <c r="O527" s="223"/>
      <c r="P527" s="224"/>
      <c r="Q527" s="223"/>
      <c r="R527" s="223"/>
      <c r="S527" s="29"/>
    </row>
    <row r="528" spans="4:19" s="17" customFormat="1" hidden="1">
      <c r="D528" s="18"/>
      <c r="E528" s="18"/>
      <c r="F528" s="19"/>
      <c r="G528" s="19"/>
      <c r="H528" s="19"/>
      <c r="I528" s="18"/>
      <c r="J528" s="18"/>
      <c r="M528" s="222"/>
      <c r="N528" s="222"/>
      <c r="O528" s="223"/>
      <c r="P528" s="224"/>
      <c r="Q528" s="223"/>
      <c r="R528" s="223"/>
      <c r="S528" s="29"/>
    </row>
    <row r="529" spans="4:19" s="17" customFormat="1" hidden="1">
      <c r="D529" s="18"/>
      <c r="E529" s="18"/>
      <c r="F529" s="19"/>
      <c r="G529" s="19"/>
      <c r="H529" s="19"/>
      <c r="I529" s="18"/>
      <c r="J529" s="18"/>
      <c r="M529" s="222"/>
      <c r="N529" s="222"/>
      <c r="O529" s="223"/>
      <c r="P529" s="224"/>
      <c r="Q529" s="223"/>
      <c r="R529" s="223"/>
      <c r="S529" s="29"/>
    </row>
    <row r="530" spans="4:19" s="17" customFormat="1" hidden="1">
      <c r="D530" s="18"/>
      <c r="E530" s="18"/>
      <c r="F530" s="19"/>
      <c r="G530" s="19"/>
      <c r="H530" s="19"/>
      <c r="I530" s="18"/>
      <c r="J530" s="18"/>
      <c r="M530" s="222"/>
      <c r="N530" s="222"/>
      <c r="O530" s="223"/>
      <c r="P530" s="224"/>
      <c r="Q530" s="223"/>
      <c r="R530" s="223"/>
      <c r="S530" s="29"/>
    </row>
    <row r="531" spans="4:19" s="17" customFormat="1" hidden="1">
      <c r="D531" s="18"/>
      <c r="E531" s="18"/>
      <c r="F531" s="19"/>
      <c r="G531" s="19"/>
      <c r="H531" s="19"/>
      <c r="I531" s="18"/>
      <c r="J531" s="18"/>
      <c r="M531" s="222"/>
      <c r="N531" s="222"/>
      <c r="O531" s="223"/>
      <c r="P531" s="224"/>
      <c r="Q531" s="223"/>
      <c r="R531" s="223"/>
      <c r="S531" s="29"/>
    </row>
    <row r="532" spans="4:19" s="17" customFormat="1" hidden="1">
      <c r="D532" s="18"/>
      <c r="E532" s="18"/>
      <c r="F532" s="19"/>
      <c r="G532" s="19"/>
      <c r="H532" s="19"/>
      <c r="I532" s="18"/>
      <c r="J532" s="18"/>
      <c r="M532" s="222"/>
      <c r="N532" s="222"/>
      <c r="O532" s="223"/>
      <c r="P532" s="224"/>
      <c r="Q532" s="223"/>
      <c r="R532" s="223"/>
      <c r="S532" s="29"/>
    </row>
    <row r="533" spans="4:19" s="17" customFormat="1" hidden="1">
      <c r="D533" s="18"/>
      <c r="E533" s="18"/>
      <c r="F533" s="19"/>
      <c r="G533" s="19"/>
      <c r="H533" s="19"/>
      <c r="I533" s="18"/>
      <c r="J533" s="18"/>
      <c r="M533" s="222"/>
      <c r="N533" s="222"/>
      <c r="O533" s="223"/>
      <c r="P533" s="224"/>
      <c r="Q533" s="223"/>
      <c r="R533" s="223"/>
      <c r="S533" s="29"/>
    </row>
    <row r="534" spans="4:19" s="17" customFormat="1" hidden="1">
      <c r="D534" s="18"/>
      <c r="E534" s="18"/>
      <c r="F534" s="19"/>
      <c r="G534" s="19"/>
      <c r="H534" s="19"/>
      <c r="I534" s="18"/>
      <c r="J534" s="18"/>
      <c r="M534" s="222"/>
      <c r="N534" s="222"/>
      <c r="O534" s="223"/>
      <c r="P534" s="224"/>
      <c r="Q534" s="223"/>
      <c r="R534" s="223"/>
      <c r="S534" s="29"/>
    </row>
    <row r="535" spans="4:19" s="17" customFormat="1" hidden="1">
      <c r="D535" s="18"/>
      <c r="E535" s="18"/>
      <c r="F535" s="19"/>
      <c r="G535" s="19"/>
      <c r="H535" s="19"/>
      <c r="I535" s="18"/>
      <c r="J535" s="18"/>
      <c r="M535" s="222"/>
      <c r="N535" s="222"/>
      <c r="O535" s="223"/>
      <c r="P535" s="224"/>
      <c r="Q535" s="223"/>
      <c r="R535" s="223"/>
      <c r="S535" s="29"/>
    </row>
    <row r="536" spans="4:19" s="17" customFormat="1" hidden="1">
      <c r="D536" s="18"/>
      <c r="E536" s="18"/>
      <c r="F536" s="19"/>
      <c r="G536" s="19"/>
      <c r="H536" s="19"/>
      <c r="I536" s="18"/>
      <c r="J536" s="18"/>
      <c r="M536" s="222"/>
      <c r="N536" s="222"/>
      <c r="O536" s="223"/>
      <c r="P536" s="224"/>
      <c r="Q536" s="223"/>
      <c r="R536" s="223"/>
      <c r="S536" s="29"/>
    </row>
    <row r="537" spans="4:19" s="17" customFormat="1" hidden="1">
      <c r="D537" s="18"/>
      <c r="E537" s="18"/>
      <c r="F537" s="19"/>
      <c r="G537" s="19"/>
      <c r="H537" s="19"/>
      <c r="I537" s="18"/>
      <c r="J537" s="18"/>
      <c r="M537" s="222"/>
      <c r="N537" s="222"/>
      <c r="O537" s="223"/>
      <c r="P537" s="224"/>
      <c r="Q537" s="223"/>
      <c r="R537" s="223"/>
      <c r="S537" s="29"/>
    </row>
    <row r="538" spans="4:19" s="17" customFormat="1" hidden="1">
      <c r="D538" s="18"/>
      <c r="E538" s="18"/>
      <c r="F538" s="19"/>
      <c r="G538" s="19"/>
      <c r="H538" s="19"/>
      <c r="I538" s="18"/>
      <c r="J538" s="18"/>
      <c r="M538" s="222"/>
      <c r="N538" s="222"/>
      <c r="O538" s="223"/>
      <c r="P538" s="224"/>
      <c r="Q538" s="223"/>
      <c r="R538" s="223"/>
      <c r="S538" s="29"/>
    </row>
    <row r="539" spans="4:19" s="17" customFormat="1" hidden="1">
      <c r="D539" s="18"/>
      <c r="E539" s="18"/>
      <c r="F539" s="19"/>
      <c r="G539" s="19"/>
      <c r="H539" s="19"/>
      <c r="I539" s="18"/>
      <c r="J539" s="18"/>
      <c r="M539" s="222"/>
      <c r="N539" s="222"/>
      <c r="O539" s="223"/>
      <c r="P539" s="224"/>
      <c r="Q539" s="223"/>
      <c r="R539" s="223"/>
      <c r="S539" s="29"/>
    </row>
    <row r="540" spans="4:19" s="17" customFormat="1" hidden="1">
      <c r="D540" s="18"/>
      <c r="E540" s="18"/>
      <c r="F540" s="19"/>
      <c r="G540" s="19"/>
      <c r="H540" s="19"/>
      <c r="I540" s="18"/>
      <c r="J540" s="18"/>
      <c r="M540" s="222"/>
      <c r="N540" s="222"/>
      <c r="O540" s="223"/>
      <c r="P540" s="224"/>
      <c r="Q540" s="223"/>
      <c r="R540" s="223"/>
      <c r="S540" s="29"/>
    </row>
    <row r="541" spans="4:19" s="17" customFormat="1" hidden="1">
      <c r="D541" s="18"/>
      <c r="E541" s="18"/>
      <c r="F541" s="19"/>
      <c r="G541" s="19"/>
      <c r="H541" s="19"/>
      <c r="I541" s="18"/>
      <c r="J541" s="18"/>
      <c r="M541" s="222"/>
      <c r="N541" s="222"/>
      <c r="O541" s="223"/>
      <c r="P541" s="224"/>
      <c r="Q541" s="223"/>
      <c r="R541" s="223"/>
      <c r="S541" s="29"/>
    </row>
    <row r="542" spans="4:19" s="17" customFormat="1" hidden="1">
      <c r="D542" s="18"/>
      <c r="E542" s="18"/>
      <c r="F542" s="19"/>
      <c r="G542" s="19"/>
      <c r="H542" s="19"/>
      <c r="I542" s="18"/>
      <c r="J542" s="18"/>
      <c r="M542" s="222"/>
      <c r="N542" s="222"/>
      <c r="O542" s="223"/>
      <c r="P542" s="224"/>
      <c r="Q542" s="223"/>
      <c r="R542" s="223"/>
      <c r="S542" s="29"/>
    </row>
    <row r="543" spans="4:19" s="17" customFormat="1" hidden="1">
      <c r="D543" s="18"/>
      <c r="E543" s="18"/>
      <c r="F543" s="19"/>
      <c r="G543" s="19"/>
      <c r="H543" s="19"/>
      <c r="I543" s="18"/>
      <c r="J543" s="18"/>
      <c r="M543" s="222"/>
      <c r="N543" s="222"/>
      <c r="O543" s="223"/>
      <c r="P543" s="224"/>
      <c r="Q543" s="223"/>
      <c r="R543" s="223"/>
      <c r="S543" s="29"/>
    </row>
    <row r="544" spans="4:19" s="17" customFormat="1" hidden="1">
      <c r="D544" s="18"/>
      <c r="E544" s="18"/>
      <c r="F544" s="19"/>
      <c r="G544" s="19"/>
      <c r="H544" s="19"/>
      <c r="I544" s="18"/>
      <c r="J544" s="18"/>
      <c r="M544" s="222"/>
      <c r="N544" s="222"/>
      <c r="O544" s="223"/>
      <c r="P544" s="224"/>
      <c r="Q544" s="223"/>
      <c r="R544" s="223"/>
      <c r="S544" s="29"/>
    </row>
    <row r="545" spans="4:19" s="17" customFormat="1" hidden="1">
      <c r="D545" s="18"/>
      <c r="E545" s="18"/>
      <c r="F545" s="19"/>
      <c r="G545" s="19"/>
      <c r="H545" s="19"/>
      <c r="I545" s="18"/>
      <c r="J545" s="18"/>
      <c r="M545" s="222"/>
      <c r="N545" s="222"/>
      <c r="O545" s="223"/>
      <c r="P545" s="224"/>
      <c r="Q545" s="223"/>
      <c r="R545" s="223"/>
      <c r="S545" s="29"/>
    </row>
    <row r="546" spans="4:19" s="17" customFormat="1" hidden="1">
      <c r="D546" s="18"/>
      <c r="E546" s="18"/>
      <c r="F546" s="19"/>
      <c r="G546" s="19"/>
      <c r="H546" s="19"/>
      <c r="I546" s="18"/>
      <c r="J546" s="18"/>
      <c r="M546" s="222"/>
      <c r="N546" s="222"/>
      <c r="O546" s="223"/>
      <c r="P546" s="224"/>
      <c r="Q546" s="223"/>
      <c r="R546" s="223"/>
      <c r="S546" s="29"/>
    </row>
    <row r="547" spans="4:19" s="17" customFormat="1" hidden="1">
      <c r="D547" s="18"/>
      <c r="E547" s="18"/>
      <c r="F547" s="19"/>
      <c r="G547" s="19"/>
      <c r="H547" s="19"/>
      <c r="I547" s="18"/>
      <c r="J547" s="18"/>
      <c r="M547" s="222"/>
      <c r="N547" s="222"/>
      <c r="O547" s="223"/>
      <c r="P547" s="224"/>
      <c r="Q547" s="223"/>
      <c r="R547" s="223"/>
      <c r="S547" s="29"/>
    </row>
    <row r="548" spans="4:19" s="17" customFormat="1" hidden="1">
      <c r="D548" s="18"/>
      <c r="E548" s="18"/>
      <c r="F548" s="19"/>
      <c r="G548" s="19"/>
      <c r="H548" s="19"/>
      <c r="I548" s="18"/>
      <c r="J548" s="18"/>
      <c r="M548" s="222"/>
      <c r="N548" s="222"/>
      <c r="O548" s="223"/>
      <c r="P548" s="224"/>
      <c r="Q548" s="223"/>
      <c r="R548" s="223"/>
      <c r="S548" s="29"/>
    </row>
    <row r="549" spans="4:19" s="17" customFormat="1" hidden="1">
      <c r="D549" s="18"/>
      <c r="E549" s="18"/>
      <c r="F549" s="19"/>
      <c r="G549" s="19"/>
      <c r="H549" s="19"/>
      <c r="I549" s="18"/>
      <c r="J549" s="18"/>
      <c r="M549" s="222"/>
      <c r="N549" s="222"/>
      <c r="O549" s="223"/>
      <c r="P549" s="224"/>
      <c r="Q549" s="223"/>
      <c r="R549" s="223"/>
      <c r="S549" s="29"/>
    </row>
    <row r="550" spans="4:19" s="17" customFormat="1" hidden="1">
      <c r="D550" s="18"/>
      <c r="E550" s="18"/>
      <c r="F550" s="19"/>
      <c r="G550" s="19"/>
      <c r="H550" s="19"/>
      <c r="I550" s="18"/>
      <c r="J550" s="18"/>
      <c r="M550" s="222"/>
      <c r="N550" s="222"/>
      <c r="O550" s="223"/>
      <c r="P550" s="224"/>
      <c r="Q550" s="223"/>
      <c r="R550" s="223"/>
      <c r="S550" s="29"/>
    </row>
    <row r="551" spans="4:19" s="17" customFormat="1" hidden="1">
      <c r="D551" s="18"/>
      <c r="E551" s="18"/>
      <c r="F551" s="19"/>
      <c r="G551" s="19"/>
      <c r="H551" s="19"/>
      <c r="I551" s="18"/>
      <c r="J551" s="18"/>
      <c r="M551" s="222"/>
      <c r="N551" s="222"/>
      <c r="O551" s="223"/>
      <c r="P551" s="224"/>
      <c r="Q551" s="223"/>
      <c r="R551" s="223"/>
      <c r="S551" s="29"/>
    </row>
    <row r="552" spans="4:19" s="17" customFormat="1" hidden="1">
      <c r="D552" s="18"/>
      <c r="E552" s="18"/>
      <c r="F552" s="19"/>
      <c r="G552" s="19"/>
      <c r="H552" s="19"/>
      <c r="I552" s="18"/>
      <c r="J552" s="18"/>
      <c r="M552" s="222"/>
      <c r="N552" s="222"/>
      <c r="O552" s="223"/>
      <c r="P552" s="224"/>
      <c r="Q552" s="223"/>
      <c r="R552" s="223"/>
      <c r="S552" s="29"/>
    </row>
    <row r="553" spans="4:19" s="17" customFormat="1" hidden="1">
      <c r="D553" s="18"/>
      <c r="E553" s="18"/>
      <c r="F553" s="19"/>
      <c r="G553" s="19"/>
      <c r="H553" s="19"/>
      <c r="I553" s="18"/>
      <c r="J553" s="18"/>
      <c r="M553" s="222"/>
      <c r="N553" s="222"/>
      <c r="O553" s="223"/>
      <c r="P553" s="224"/>
      <c r="Q553" s="223"/>
      <c r="R553" s="223"/>
      <c r="S553" s="29"/>
    </row>
    <row r="554" spans="4:19" s="17" customFormat="1" hidden="1">
      <c r="D554" s="18"/>
      <c r="E554" s="18"/>
      <c r="F554" s="19"/>
      <c r="G554" s="19"/>
      <c r="H554" s="19"/>
      <c r="I554" s="18"/>
      <c r="J554" s="18"/>
      <c r="M554" s="222"/>
      <c r="N554" s="222"/>
      <c r="O554" s="223"/>
      <c r="P554" s="224"/>
      <c r="Q554" s="223"/>
      <c r="R554" s="223"/>
      <c r="S554" s="29"/>
    </row>
    <row r="555" spans="4:19" s="17" customFormat="1" hidden="1">
      <c r="D555" s="18"/>
      <c r="E555" s="18"/>
      <c r="F555" s="19"/>
      <c r="G555" s="19"/>
      <c r="H555" s="19"/>
      <c r="I555" s="18"/>
      <c r="J555" s="18"/>
      <c r="M555" s="222"/>
      <c r="N555" s="222"/>
      <c r="O555" s="223"/>
      <c r="P555" s="224"/>
      <c r="Q555" s="223"/>
      <c r="R555" s="223"/>
      <c r="S555" s="29"/>
    </row>
    <row r="556" spans="4:19" s="17" customFormat="1" hidden="1">
      <c r="D556" s="18"/>
      <c r="E556" s="18"/>
      <c r="F556" s="19"/>
      <c r="G556" s="19"/>
      <c r="H556" s="19"/>
      <c r="I556" s="18"/>
      <c r="J556" s="18"/>
      <c r="M556" s="222"/>
      <c r="N556" s="222"/>
      <c r="O556" s="223"/>
      <c r="P556" s="224"/>
      <c r="Q556" s="223"/>
      <c r="R556" s="223"/>
      <c r="S556" s="29"/>
    </row>
    <row r="557" spans="4:19" s="17" customFormat="1" hidden="1">
      <c r="D557" s="18"/>
      <c r="E557" s="18"/>
      <c r="F557" s="19"/>
      <c r="G557" s="19"/>
      <c r="H557" s="19"/>
      <c r="I557" s="18"/>
      <c r="J557" s="18"/>
      <c r="M557" s="222"/>
      <c r="N557" s="222"/>
      <c r="O557" s="223"/>
      <c r="P557" s="224"/>
      <c r="Q557" s="223"/>
      <c r="R557" s="223"/>
      <c r="S557" s="29"/>
    </row>
    <row r="558" spans="4:19" s="17" customFormat="1" hidden="1">
      <c r="D558" s="18"/>
      <c r="E558" s="18"/>
      <c r="F558" s="19"/>
      <c r="G558" s="19"/>
      <c r="H558" s="19"/>
      <c r="I558" s="18"/>
      <c r="J558" s="18"/>
      <c r="M558" s="222"/>
      <c r="N558" s="222"/>
      <c r="O558" s="223"/>
      <c r="P558" s="224"/>
      <c r="Q558" s="223"/>
      <c r="R558" s="223"/>
      <c r="S558" s="29"/>
    </row>
    <row r="559" spans="4:19" s="17" customFormat="1" hidden="1">
      <c r="D559" s="18"/>
      <c r="E559" s="18"/>
      <c r="F559" s="19"/>
      <c r="G559" s="19"/>
      <c r="H559" s="19"/>
      <c r="I559" s="18"/>
      <c r="J559" s="18"/>
      <c r="M559" s="222"/>
      <c r="N559" s="222"/>
      <c r="O559" s="223"/>
      <c r="P559" s="224"/>
      <c r="Q559" s="223"/>
      <c r="R559" s="223"/>
      <c r="S559" s="29"/>
    </row>
    <row r="560" spans="4:19" s="17" customFormat="1" hidden="1">
      <c r="D560" s="18"/>
      <c r="E560" s="18"/>
      <c r="F560" s="19"/>
      <c r="G560" s="19"/>
      <c r="H560" s="19"/>
      <c r="I560" s="18"/>
      <c r="J560" s="18"/>
      <c r="M560" s="222"/>
      <c r="N560" s="222"/>
      <c r="O560" s="223"/>
      <c r="P560" s="224"/>
      <c r="Q560" s="223"/>
      <c r="R560" s="223"/>
      <c r="S560" s="29"/>
    </row>
    <row r="561" spans="4:19" s="17" customFormat="1" hidden="1">
      <c r="D561" s="18"/>
      <c r="E561" s="18"/>
      <c r="F561" s="19"/>
      <c r="G561" s="19"/>
      <c r="H561" s="19"/>
      <c r="I561" s="18"/>
      <c r="J561" s="18"/>
      <c r="M561" s="222"/>
      <c r="N561" s="222"/>
      <c r="O561" s="223"/>
      <c r="P561" s="224"/>
      <c r="Q561" s="223"/>
      <c r="R561" s="223"/>
      <c r="S561" s="29"/>
    </row>
    <row r="562" spans="4:19" s="17" customFormat="1" hidden="1">
      <c r="D562" s="18"/>
      <c r="E562" s="18"/>
      <c r="F562" s="19"/>
      <c r="G562" s="19"/>
      <c r="H562" s="19"/>
      <c r="I562" s="18"/>
      <c r="J562" s="18"/>
      <c r="M562" s="222"/>
      <c r="N562" s="222"/>
      <c r="O562" s="223"/>
      <c r="P562" s="224"/>
      <c r="Q562" s="223"/>
      <c r="R562" s="223"/>
      <c r="S562" s="29"/>
    </row>
    <row r="563" spans="4:19" s="17" customFormat="1" hidden="1">
      <c r="D563" s="18"/>
      <c r="E563" s="18"/>
      <c r="F563" s="19"/>
      <c r="G563" s="19"/>
      <c r="H563" s="19"/>
      <c r="I563" s="18"/>
      <c r="J563" s="18"/>
      <c r="M563" s="222"/>
      <c r="N563" s="222"/>
      <c r="O563" s="223"/>
      <c r="P563" s="224"/>
      <c r="Q563" s="223"/>
      <c r="R563" s="223"/>
      <c r="S563" s="29"/>
    </row>
    <row r="564" spans="4:19" s="17" customFormat="1" hidden="1">
      <c r="D564" s="18"/>
      <c r="E564" s="18"/>
      <c r="F564" s="19"/>
      <c r="G564" s="19"/>
      <c r="H564" s="19"/>
      <c r="I564" s="18"/>
      <c r="J564" s="18"/>
      <c r="M564" s="222"/>
      <c r="N564" s="222"/>
      <c r="O564" s="223"/>
      <c r="P564" s="224"/>
      <c r="Q564" s="223"/>
      <c r="R564" s="223"/>
      <c r="S564" s="29"/>
    </row>
    <row r="565" spans="4:19" s="17" customFormat="1" hidden="1">
      <c r="D565" s="18"/>
      <c r="E565" s="18"/>
      <c r="F565" s="19"/>
      <c r="G565" s="19"/>
      <c r="H565" s="19"/>
      <c r="I565" s="18"/>
      <c r="J565" s="18"/>
      <c r="M565" s="222"/>
      <c r="N565" s="222"/>
      <c r="O565" s="223"/>
      <c r="P565" s="224"/>
      <c r="Q565" s="223"/>
      <c r="R565" s="223"/>
      <c r="S565" s="29"/>
    </row>
    <row r="566" spans="4:19" s="17" customFormat="1" hidden="1">
      <c r="D566" s="18"/>
      <c r="E566" s="18"/>
      <c r="F566" s="19"/>
      <c r="G566" s="19"/>
      <c r="H566" s="19"/>
      <c r="I566" s="18"/>
      <c r="J566" s="18"/>
      <c r="M566" s="222"/>
      <c r="N566" s="222"/>
      <c r="O566" s="223"/>
      <c r="P566" s="224"/>
      <c r="Q566" s="223"/>
      <c r="R566" s="223"/>
      <c r="S566" s="29"/>
    </row>
    <row r="567" spans="4:19" s="17" customFormat="1" hidden="1">
      <c r="D567" s="18"/>
      <c r="E567" s="18"/>
      <c r="F567" s="19"/>
      <c r="G567" s="19"/>
      <c r="H567" s="19"/>
      <c r="I567" s="18"/>
      <c r="J567" s="18"/>
      <c r="M567" s="222"/>
      <c r="N567" s="222"/>
      <c r="O567" s="223"/>
      <c r="P567" s="224"/>
      <c r="Q567" s="223"/>
      <c r="R567" s="223"/>
      <c r="S567" s="29"/>
    </row>
    <row r="568" spans="4:19" s="17" customFormat="1" hidden="1">
      <c r="D568" s="18"/>
      <c r="E568" s="18"/>
      <c r="F568" s="19"/>
      <c r="G568" s="19"/>
      <c r="H568" s="19"/>
      <c r="I568" s="18"/>
      <c r="J568" s="18"/>
      <c r="M568" s="222"/>
      <c r="N568" s="222"/>
      <c r="O568" s="223"/>
      <c r="P568" s="224"/>
      <c r="Q568" s="223"/>
      <c r="R568" s="223"/>
      <c r="S568" s="29"/>
    </row>
    <row r="569" spans="4:19" s="17" customFormat="1" hidden="1">
      <c r="D569" s="18"/>
      <c r="E569" s="18"/>
      <c r="F569" s="19"/>
      <c r="G569" s="19"/>
      <c r="H569" s="19"/>
      <c r="I569" s="18"/>
      <c r="J569" s="18"/>
      <c r="M569" s="222"/>
      <c r="N569" s="222"/>
      <c r="O569" s="223"/>
      <c r="P569" s="224"/>
      <c r="Q569" s="223"/>
      <c r="R569" s="223"/>
      <c r="S569" s="29"/>
    </row>
    <row r="570" spans="4:19" s="17" customFormat="1" hidden="1">
      <c r="D570" s="18"/>
      <c r="E570" s="18"/>
      <c r="F570" s="19"/>
      <c r="G570" s="19"/>
      <c r="H570" s="19"/>
      <c r="I570" s="18"/>
      <c r="J570" s="18"/>
      <c r="M570" s="222"/>
      <c r="N570" s="222"/>
      <c r="O570" s="223"/>
      <c r="P570" s="224"/>
      <c r="Q570" s="223"/>
      <c r="R570" s="223"/>
      <c r="S570" s="29"/>
    </row>
    <row r="571" spans="4:19" s="17" customFormat="1" hidden="1">
      <c r="D571" s="18"/>
      <c r="E571" s="18"/>
      <c r="F571" s="19"/>
      <c r="G571" s="19"/>
      <c r="H571" s="19"/>
      <c r="I571" s="18"/>
      <c r="J571" s="18"/>
      <c r="M571" s="222"/>
      <c r="N571" s="222"/>
      <c r="O571" s="223"/>
      <c r="P571" s="224"/>
      <c r="Q571" s="223"/>
      <c r="R571" s="223"/>
      <c r="S571" s="29"/>
    </row>
    <row r="572" spans="4:19" s="17" customFormat="1" hidden="1">
      <c r="D572" s="18"/>
      <c r="E572" s="18"/>
      <c r="F572" s="19"/>
      <c r="G572" s="19"/>
      <c r="H572" s="19"/>
      <c r="I572" s="18"/>
      <c r="J572" s="18"/>
      <c r="M572" s="222"/>
      <c r="N572" s="222"/>
      <c r="O572" s="223"/>
      <c r="P572" s="224"/>
      <c r="Q572" s="223"/>
      <c r="R572" s="223"/>
      <c r="S572" s="29"/>
    </row>
    <row r="573" spans="4:19" s="17" customFormat="1" hidden="1">
      <c r="D573" s="18"/>
      <c r="E573" s="18"/>
      <c r="F573" s="19"/>
      <c r="G573" s="19"/>
      <c r="H573" s="19"/>
      <c r="I573" s="18"/>
      <c r="J573" s="18"/>
      <c r="M573" s="222"/>
      <c r="N573" s="222"/>
      <c r="O573" s="223"/>
      <c r="P573" s="224"/>
      <c r="Q573" s="223"/>
      <c r="R573" s="223"/>
      <c r="S573" s="29"/>
    </row>
    <row r="574" spans="4:19" s="17" customFormat="1" hidden="1">
      <c r="D574" s="18"/>
      <c r="E574" s="18"/>
      <c r="F574" s="19"/>
      <c r="G574" s="19"/>
      <c r="H574" s="19"/>
      <c r="I574" s="18"/>
      <c r="J574" s="18"/>
      <c r="M574" s="222"/>
      <c r="N574" s="222"/>
      <c r="O574" s="223"/>
      <c r="P574" s="224"/>
      <c r="Q574" s="223"/>
      <c r="R574" s="223"/>
      <c r="S574" s="29"/>
    </row>
    <row r="575" spans="4:19" s="17" customFormat="1" hidden="1">
      <c r="D575" s="18"/>
      <c r="E575" s="18"/>
      <c r="F575" s="19"/>
      <c r="G575" s="19"/>
      <c r="H575" s="19"/>
      <c r="I575" s="18"/>
      <c r="J575" s="18"/>
      <c r="M575" s="222"/>
      <c r="N575" s="222"/>
      <c r="O575" s="223"/>
      <c r="P575" s="224"/>
      <c r="Q575" s="223"/>
      <c r="R575" s="223"/>
      <c r="S575" s="29"/>
    </row>
    <row r="576" spans="4:19" s="17" customFormat="1" hidden="1">
      <c r="D576" s="18"/>
      <c r="E576" s="18"/>
      <c r="F576" s="19"/>
      <c r="G576" s="19"/>
      <c r="H576" s="19"/>
      <c r="I576" s="18"/>
      <c r="J576" s="18"/>
      <c r="M576" s="222"/>
      <c r="N576" s="222"/>
      <c r="O576" s="223"/>
      <c r="P576" s="224"/>
      <c r="Q576" s="223"/>
      <c r="R576" s="223"/>
      <c r="S576" s="29"/>
    </row>
    <row r="577" spans="4:19" s="17" customFormat="1" hidden="1">
      <c r="D577" s="18"/>
      <c r="E577" s="18"/>
      <c r="F577" s="19"/>
      <c r="G577" s="19"/>
      <c r="H577" s="19"/>
      <c r="I577" s="18"/>
      <c r="J577" s="18"/>
      <c r="M577" s="222"/>
      <c r="N577" s="222"/>
      <c r="O577" s="223"/>
      <c r="P577" s="224"/>
      <c r="Q577" s="223"/>
      <c r="R577" s="223"/>
      <c r="S577" s="29"/>
    </row>
    <row r="578" spans="4:19" s="17" customFormat="1" hidden="1">
      <c r="D578" s="18"/>
      <c r="E578" s="18"/>
      <c r="F578" s="19"/>
      <c r="G578" s="19"/>
      <c r="H578" s="19"/>
      <c r="I578" s="18"/>
      <c r="J578" s="18"/>
      <c r="M578" s="222"/>
      <c r="N578" s="222"/>
      <c r="O578" s="223"/>
      <c r="P578" s="224"/>
      <c r="Q578" s="223"/>
      <c r="R578" s="223"/>
      <c r="S578" s="29"/>
    </row>
    <row r="579" spans="4:19" s="17" customFormat="1" hidden="1">
      <c r="D579" s="18"/>
      <c r="E579" s="18"/>
      <c r="F579" s="19"/>
      <c r="G579" s="19"/>
      <c r="H579" s="19"/>
      <c r="I579" s="18"/>
      <c r="J579" s="18"/>
      <c r="M579" s="222"/>
      <c r="N579" s="222"/>
      <c r="O579" s="223"/>
      <c r="P579" s="224"/>
      <c r="Q579" s="223"/>
      <c r="R579" s="223"/>
      <c r="S579" s="29"/>
    </row>
    <row r="580" spans="4:19" s="17" customFormat="1" hidden="1">
      <c r="D580" s="18"/>
      <c r="E580" s="18"/>
      <c r="F580" s="19"/>
      <c r="G580" s="19"/>
      <c r="H580" s="19"/>
      <c r="I580" s="18"/>
      <c r="J580" s="18"/>
      <c r="M580" s="222"/>
      <c r="N580" s="222"/>
      <c r="O580" s="223"/>
      <c r="P580" s="224"/>
      <c r="Q580" s="223"/>
      <c r="R580" s="223"/>
      <c r="S580" s="29"/>
    </row>
    <row r="581" spans="4:19" s="17" customFormat="1" hidden="1">
      <c r="D581" s="18"/>
      <c r="E581" s="18"/>
      <c r="F581" s="19"/>
      <c r="G581" s="19"/>
      <c r="H581" s="19"/>
      <c r="I581" s="18"/>
      <c r="J581" s="18"/>
      <c r="M581" s="222"/>
      <c r="N581" s="222"/>
      <c r="O581" s="223"/>
      <c r="P581" s="224"/>
      <c r="Q581" s="223"/>
      <c r="R581" s="223"/>
      <c r="S581" s="29"/>
    </row>
    <row r="582" spans="4:19" s="17" customFormat="1" hidden="1">
      <c r="D582" s="18"/>
      <c r="E582" s="18"/>
      <c r="F582" s="19"/>
      <c r="G582" s="19"/>
      <c r="H582" s="19"/>
      <c r="I582" s="18"/>
      <c r="J582" s="18"/>
      <c r="M582" s="222"/>
      <c r="N582" s="222"/>
      <c r="O582" s="223"/>
      <c r="P582" s="224"/>
      <c r="Q582" s="223"/>
      <c r="R582" s="223"/>
      <c r="S582" s="29"/>
    </row>
    <row r="583" spans="4:19" s="17" customFormat="1" hidden="1">
      <c r="D583" s="18"/>
      <c r="E583" s="18"/>
      <c r="F583" s="19"/>
      <c r="G583" s="19"/>
      <c r="H583" s="19"/>
      <c r="I583" s="18"/>
      <c r="J583" s="18"/>
      <c r="M583" s="222"/>
      <c r="N583" s="222"/>
      <c r="O583" s="223"/>
      <c r="P583" s="224"/>
      <c r="Q583" s="223"/>
      <c r="R583" s="223"/>
      <c r="S583" s="29"/>
    </row>
    <row r="584" spans="4:19" s="17" customFormat="1" hidden="1">
      <c r="D584" s="18"/>
      <c r="E584" s="18"/>
      <c r="F584" s="19"/>
      <c r="G584" s="19"/>
      <c r="H584" s="19"/>
      <c r="I584" s="18"/>
      <c r="J584" s="18"/>
      <c r="M584" s="222"/>
      <c r="N584" s="222"/>
      <c r="O584" s="223"/>
      <c r="P584" s="224"/>
      <c r="Q584" s="223"/>
      <c r="R584" s="223"/>
      <c r="S584" s="29"/>
    </row>
    <row r="585" spans="4:19" s="17" customFormat="1" hidden="1">
      <c r="D585" s="18"/>
      <c r="E585" s="18"/>
      <c r="F585" s="19"/>
      <c r="G585" s="19"/>
      <c r="H585" s="19"/>
      <c r="I585" s="18"/>
      <c r="J585" s="18"/>
      <c r="M585" s="222"/>
      <c r="N585" s="222"/>
      <c r="O585" s="223"/>
      <c r="P585" s="224"/>
      <c r="Q585" s="223"/>
      <c r="R585" s="223"/>
      <c r="S585" s="29"/>
    </row>
    <row r="586" spans="4:19" s="17" customFormat="1" hidden="1">
      <c r="D586" s="18"/>
      <c r="E586" s="18"/>
      <c r="F586" s="19"/>
      <c r="G586" s="19"/>
      <c r="H586" s="19"/>
      <c r="I586" s="18"/>
      <c r="J586" s="18"/>
      <c r="M586" s="222"/>
      <c r="N586" s="222"/>
      <c r="O586" s="223"/>
      <c r="P586" s="224"/>
      <c r="Q586" s="223"/>
      <c r="R586" s="223"/>
      <c r="S586" s="29"/>
    </row>
    <row r="587" spans="4:19" s="17" customFormat="1" hidden="1">
      <c r="D587" s="18"/>
      <c r="E587" s="18"/>
      <c r="F587" s="19"/>
      <c r="G587" s="19"/>
      <c r="H587" s="19"/>
      <c r="I587" s="18"/>
      <c r="J587" s="18"/>
      <c r="M587" s="222"/>
      <c r="N587" s="222"/>
      <c r="O587" s="223"/>
      <c r="P587" s="224"/>
      <c r="Q587" s="223"/>
      <c r="R587" s="223"/>
      <c r="S587" s="29"/>
    </row>
    <row r="588" spans="4:19" s="17" customFormat="1" hidden="1">
      <c r="D588" s="18"/>
      <c r="E588" s="18"/>
      <c r="F588" s="19"/>
      <c r="G588" s="19"/>
      <c r="H588" s="19"/>
      <c r="I588" s="18"/>
      <c r="J588" s="18"/>
      <c r="M588" s="222"/>
      <c r="N588" s="222"/>
      <c r="O588" s="223"/>
      <c r="P588" s="224"/>
      <c r="Q588" s="223"/>
      <c r="R588" s="223"/>
      <c r="S588" s="29"/>
    </row>
    <row r="589" spans="4:19" s="17" customFormat="1" hidden="1">
      <c r="D589" s="18"/>
      <c r="E589" s="18"/>
      <c r="F589" s="19"/>
      <c r="G589" s="19"/>
      <c r="H589" s="19"/>
      <c r="I589" s="18"/>
      <c r="J589" s="18"/>
      <c r="M589" s="222"/>
      <c r="N589" s="222"/>
      <c r="O589" s="223"/>
      <c r="P589" s="224"/>
      <c r="Q589" s="223"/>
      <c r="R589" s="223"/>
      <c r="S589" s="29"/>
    </row>
    <row r="590" spans="4:19" s="17" customFormat="1" hidden="1">
      <c r="D590" s="18"/>
      <c r="E590" s="18"/>
      <c r="F590" s="19"/>
      <c r="G590" s="19"/>
      <c r="H590" s="19"/>
      <c r="I590" s="18"/>
      <c r="J590" s="18"/>
      <c r="M590" s="222"/>
      <c r="N590" s="222"/>
      <c r="O590" s="223"/>
      <c r="P590" s="224"/>
      <c r="Q590" s="223"/>
      <c r="R590" s="223"/>
      <c r="S590" s="29"/>
    </row>
    <row r="591" spans="4:19" s="17" customFormat="1" hidden="1">
      <c r="D591" s="18"/>
      <c r="E591" s="18"/>
      <c r="F591" s="19"/>
      <c r="G591" s="19"/>
      <c r="H591" s="19"/>
      <c r="I591" s="18"/>
      <c r="J591" s="18"/>
      <c r="M591" s="222"/>
      <c r="N591" s="222"/>
      <c r="O591" s="223"/>
      <c r="P591" s="224"/>
      <c r="Q591" s="223"/>
      <c r="R591" s="223"/>
      <c r="S591" s="29"/>
    </row>
    <row r="592" spans="4:19" s="17" customFormat="1" hidden="1">
      <c r="D592" s="18"/>
      <c r="E592" s="18"/>
      <c r="F592" s="19"/>
      <c r="G592" s="19"/>
      <c r="H592" s="19"/>
      <c r="I592" s="18"/>
      <c r="J592" s="18"/>
      <c r="M592" s="222"/>
      <c r="N592" s="222"/>
      <c r="O592" s="223"/>
      <c r="P592" s="224"/>
      <c r="Q592" s="223"/>
      <c r="R592" s="223"/>
      <c r="S592" s="29"/>
    </row>
    <row r="593" spans="4:19" s="17" customFormat="1" hidden="1">
      <c r="D593" s="18"/>
      <c r="E593" s="18"/>
      <c r="F593" s="19"/>
      <c r="G593" s="19"/>
      <c r="H593" s="19"/>
      <c r="I593" s="18"/>
      <c r="J593" s="18"/>
      <c r="M593" s="222"/>
      <c r="N593" s="222"/>
      <c r="O593" s="223"/>
      <c r="P593" s="224"/>
      <c r="Q593" s="223"/>
      <c r="R593" s="223"/>
      <c r="S593" s="29"/>
    </row>
    <row r="594" spans="4:19" s="17" customFormat="1" hidden="1">
      <c r="D594" s="18"/>
      <c r="E594" s="18"/>
      <c r="F594" s="19"/>
      <c r="G594" s="19"/>
      <c r="H594" s="19"/>
      <c r="I594" s="18"/>
      <c r="J594" s="18"/>
      <c r="M594" s="222"/>
      <c r="N594" s="222"/>
      <c r="O594" s="223"/>
      <c r="P594" s="224"/>
      <c r="Q594" s="223"/>
      <c r="R594" s="223"/>
      <c r="S594" s="29"/>
    </row>
    <row r="595" spans="4:19" s="17" customFormat="1" hidden="1">
      <c r="D595" s="18"/>
      <c r="E595" s="18"/>
      <c r="F595" s="19"/>
      <c r="G595" s="19"/>
      <c r="H595" s="19"/>
      <c r="I595" s="18"/>
      <c r="J595" s="18"/>
      <c r="M595" s="222"/>
      <c r="N595" s="222"/>
      <c r="O595" s="223"/>
      <c r="P595" s="224"/>
      <c r="Q595" s="223"/>
      <c r="R595" s="223"/>
      <c r="S595" s="29"/>
    </row>
    <row r="596" spans="4:19" s="17" customFormat="1" hidden="1">
      <c r="D596" s="18"/>
      <c r="E596" s="18"/>
      <c r="F596" s="19"/>
      <c r="G596" s="19"/>
      <c r="H596" s="19"/>
      <c r="I596" s="18"/>
      <c r="J596" s="18"/>
      <c r="M596" s="222"/>
      <c r="N596" s="222"/>
      <c r="O596" s="223"/>
      <c r="P596" s="224"/>
      <c r="Q596" s="223"/>
      <c r="R596" s="223"/>
      <c r="S596" s="29"/>
    </row>
    <row r="597" spans="4:19" s="17" customFormat="1" hidden="1">
      <c r="D597" s="18"/>
      <c r="E597" s="18"/>
      <c r="F597" s="19"/>
      <c r="G597" s="19"/>
      <c r="H597" s="19"/>
      <c r="I597" s="18"/>
      <c r="J597" s="18"/>
      <c r="M597" s="222"/>
      <c r="N597" s="222"/>
      <c r="O597" s="223"/>
      <c r="P597" s="224"/>
      <c r="Q597" s="223"/>
      <c r="R597" s="223"/>
      <c r="S597" s="29"/>
    </row>
    <row r="598" spans="4:19" s="17" customFormat="1" hidden="1">
      <c r="D598" s="18"/>
      <c r="E598" s="18"/>
      <c r="F598" s="19"/>
      <c r="G598" s="19"/>
      <c r="H598" s="19"/>
      <c r="I598" s="18"/>
      <c r="J598" s="18"/>
      <c r="M598" s="222"/>
      <c r="N598" s="222"/>
      <c r="O598" s="223"/>
      <c r="P598" s="224"/>
      <c r="Q598" s="223"/>
      <c r="R598" s="223"/>
      <c r="S598" s="29"/>
    </row>
    <row r="599" spans="4:19" s="17" customFormat="1" hidden="1">
      <c r="D599" s="18"/>
      <c r="E599" s="18"/>
      <c r="F599" s="19"/>
      <c r="G599" s="19"/>
      <c r="H599" s="19"/>
      <c r="I599" s="18"/>
      <c r="J599" s="18"/>
      <c r="M599" s="222"/>
      <c r="N599" s="222"/>
      <c r="O599" s="223"/>
      <c r="P599" s="224"/>
      <c r="Q599" s="223"/>
      <c r="R599" s="223"/>
      <c r="S599" s="29"/>
    </row>
    <row r="600" spans="4:19" s="17" customFormat="1" hidden="1">
      <c r="D600" s="18"/>
      <c r="E600" s="18"/>
      <c r="F600" s="19"/>
      <c r="G600" s="19"/>
      <c r="H600" s="19"/>
      <c r="I600" s="18"/>
      <c r="J600" s="18"/>
      <c r="M600" s="222"/>
      <c r="N600" s="222"/>
      <c r="O600" s="223"/>
      <c r="P600" s="224"/>
      <c r="Q600" s="223"/>
      <c r="R600" s="223"/>
      <c r="S600" s="29"/>
    </row>
    <row r="601" spans="4:19" s="17" customFormat="1" hidden="1">
      <c r="D601" s="18"/>
      <c r="E601" s="18"/>
      <c r="F601" s="19"/>
      <c r="G601" s="19"/>
      <c r="H601" s="19"/>
      <c r="I601" s="18"/>
      <c r="J601" s="18"/>
      <c r="M601" s="222"/>
      <c r="N601" s="222"/>
      <c r="O601" s="223"/>
      <c r="P601" s="224"/>
      <c r="Q601" s="223"/>
      <c r="R601" s="223"/>
      <c r="S601" s="29"/>
    </row>
    <row r="602" spans="4:19" s="17" customFormat="1" hidden="1">
      <c r="D602" s="18"/>
      <c r="E602" s="18"/>
      <c r="F602" s="19"/>
      <c r="G602" s="19"/>
      <c r="H602" s="19"/>
      <c r="I602" s="18"/>
      <c r="J602" s="18"/>
      <c r="M602" s="222"/>
      <c r="N602" s="222"/>
      <c r="O602" s="223"/>
      <c r="P602" s="224"/>
      <c r="Q602" s="223"/>
      <c r="R602" s="223"/>
      <c r="S602" s="29"/>
    </row>
    <row r="603" spans="4:19" s="17" customFormat="1" hidden="1">
      <c r="D603" s="18"/>
      <c r="E603" s="18"/>
      <c r="F603" s="19"/>
      <c r="G603" s="19"/>
      <c r="H603" s="19"/>
      <c r="I603" s="18"/>
      <c r="J603" s="18"/>
      <c r="M603" s="222"/>
      <c r="N603" s="222"/>
      <c r="O603" s="223"/>
      <c r="P603" s="224"/>
      <c r="Q603" s="223"/>
      <c r="R603" s="223"/>
      <c r="S603" s="29"/>
    </row>
    <row r="604" spans="4:19" s="17" customFormat="1" hidden="1">
      <c r="D604" s="18"/>
      <c r="E604" s="18"/>
      <c r="F604" s="19"/>
      <c r="G604" s="19"/>
      <c r="H604" s="19"/>
      <c r="I604" s="18"/>
      <c r="J604" s="18"/>
      <c r="M604" s="222"/>
      <c r="N604" s="222"/>
      <c r="O604" s="223"/>
      <c r="P604" s="224"/>
      <c r="Q604" s="223"/>
      <c r="R604" s="223"/>
      <c r="S604" s="29"/>
    </row>
    <row r="605" spans="4:19" s="17" customFormat="1" hidden="1">
      <c r="D605" s="18"/>
      <c r="E605" s="18"/>
      <c r="F605" s="19"/>
      <c r="G605" s="19"/>
      <c r="H605" s="19"/>
      <c r="I605" s="18"/>
      <c r="J605" s="18"/>
      <c r="M605" s="222"/>
      <c r="N605" s="222"/>
      <c r="O605" s="223"/>
      <c r="P605" s="224"/>
      <c r="Q605" s="223"/>
      <c r="R605" s="223"/>
      <c r="S605" s="29"/>
    </row>
    <row r="606" spans="4:19" s="17" customFormat="1" hidden="1">
      <c r="D606" s="18"/>
      <c r="E606" s="18"/>
      <c r="F606" s="19"/>
      <c r="G606" s="19"/>
      <c r="H606" s="19"/>
      <c r="I606" s="18"/>
      <c r="J606" s="18"/>
      <c r="M606" s="222"/>
      <c r="N606" s="222"/>
      <c r="O606" s="223"/>
      <c r="P606" s="224"/>
      <c r="Q606" s="223"/>
      <c r="R606" s="223"/>
      <c r="S606" s="29"/>
    </row>
    <row r="607" spans="4:19" s="17" customFormat="1" hidden="1">
      <c r="D607" s="18"/>
      <c r="E607" s="18"/>
      <c r="F607" s="19"/>
      <c r="G607" s="19"/>
      <c r="H607" s="19"/>
      <c r="I607" s="18"/>
      <c r="J607" s="18"/>
      <c r="M607" s="222"/>
      <c r="N607" s="222"/>
      <c r="O607" s="223"/>
      <c r="P607" s="224"/>
      <c r="Q607" s="223"/>
      <c r="R607" s="223"/>
      <c r="S607" s="29"/>
    </row>
    <row r="608" spans="4:19" s="17" customFormat="1" hidden="1">
      <c r="D608" s="18"/>
      <c r="E608" s="18"/>
      <c r="F608" s="19"/>
      <c r="G608" s="19"/>
      <c r="H608" s="19"/>
      <c r="I608" s="18"/>
      <c r="J608" s="18"/>
      <c r="M608" s="222"/>
      <c r="N608" s="222"/>
      <c r="O608" s="223"/>
      <c r="P608" s="224"/>
      <c r="Q608" s="223"/>
      <c r="R608" s="223"/>
      <c r="S608" s="29"/>
    </row>
    <row r="609" spans="4:19" s="17" customFormat="1" hidden="1">
      <c r="D609" s="18"/>
      <c r="E609" s="18"/>
      <c r="F609" s="19"/>
      <c r="G609" s="19"/>
      <c r="H609" s="19"/>
      <c r="I609" s="18"/>
      <c r="J609" s="18"/>
      <c r="M609" s="222"/>
      <c r="N609" s="222"/>
      <c r="O609" s="223"/>
      <c r="P609" s="224"/>
      <c r="Q609" s="223"/>
      <c r="R609" s="223"/>
      <c r="S609" s="29"/>
    </row>
    <row r="610" spans="4:19" s="17" customFormat="1" hidden="1">
      <c r="D610" s="18"/>
      <c r="E610" s="18"/>
      <c r="F610" s="19"/>
      <c r="G610" s="19"/>
      <c r="H610" s="19"/>
      <c r="I610" s="18"/>
      <c r="J610" s="18"/>
      <c r="M610" s="222"/>
      <c r="N610" s="222"/>
      <c r="O610" s="223"/>
      <c r="P610" s="224"/>
      <c r="Q610" s="223"/>
      <c r="R610" s="223"/>
      <c r="S610" s="29"/>
    </row>
    <row r="611" spans="4:19" s="17" customFormat="1" hidden="1">
      <c r="D611" s="18"/>
      <c r="E611" s="18"/>
      <c r="F611" s="19"/>
      <c r="G611" s="19"/>
      <c r="H611" s="19"/>
      <c r="I611" s="18"/>
      <c r="J611" s="18"/>
      <c r="M611" s="222"/>
      <c r="N611" s="222"/>
      <c r="O611" s="223"/>
      <c r="P611" s="224"/>
      <c r="Q611" s="223"/>
      <c r="R611" s="223"/>
      <c r="S611" s="29"/>
    </row>
    <row r="612" spans="4:19" s="17" customFormat="1" hidden="1">
      <c r="D612" s="18"/>
      <c r="E612" s="18"/>
      <c r="F612" s="19"/>
      <c r="G612" s="19"/>
      <c r="H612" s="19"/>
      <c r="I612" s="18"/>
      <c r="J612" s="18"/>
      <c r="M612" s="222"/>
      <c r="N612" s="222"/>
      <c r="O612" s="223"/>
      <c r="P612" s="224"/>
      <c r="Q612" s="223"/>
      <c r="R612" s="223"/>
      <c r="S612" s="29"/>
    </row>
    <row r="613" spans="4:19" s="17" customFormat="1" hidden="1">
      <c r="D613" s="18"/>
      <c r="E613" s="18"/>
      <c r="F613" s="19"/>
      <c r="G613" s="19"/>
      <c r="H613" s="19"/>
      <c r="I613" s="18"/>
      <c r="J613" s="18"/>
      <c r="M613" s="222"/>
      <c r="N613" s="222"/>
      <c r="O613" s="223"/>
      <c r="P613" s="224"/>
      <c r="Q613" s="223"/>
      <c r="R613" s="223"/>
      <c r="S613" s="29"/>
    </row>
    <row r="614" spans="4:19" s="17" customFormat="1" hidden="1">
      <c r="D614" s="18"/>
      <c r="E614" s="18"/>
      <c r="F614" s="19"/>
      <c r="G614" s="19"/>
      <c r="H614" s="19"/>
      <c r="I614" s="18"/>
      <c r="J614" s="18"/>
      <c r="M614" s="222"/>
      <c r="N614" s="222"/>
      <c r="O614" s="223"/>
      <c r="P614" s="224"/>
      <c r="Q614" s="223"/>
      <c r="R614" s="223"/>
      <c r="S614" s="29"/>
    </row>
    <row r="615" spans="4:19" s="17" customFormat="1" hidden="1">
      <c r="D615" s="18"/>
      <c r="E615" s="18"/>
      <c r="F615" s="19"/>
      <c r="G615" s="19"/>
      <c r="H615" s="19"/>
      <c r="I615" s="18"/>
      <c r="J615" s="18"/>
      <c r="M615" s="222"/>
      <c r="N615" s="222"/>
      <c r="O615" s="223"/>
      <c r="P615" s="224"/>
      <c r="Q615" s="223"/>
      <c r="R615" s="223"/>
      <c r="S615" s="29"/>
    </row>
    <row r="616" spans="4:19" s="17" customFormat="1" hidden="1">
      <c r="D616" s="18"/>
      <c r="E616" s="18"/>
      <c r="F616" s="19"/>
      <c r="G616" s="19"/>
      <c r="H616" s="19"/>
      <c r="I616" s="18"/>
      <c r="J616" s="18"/>
      <c r="M616" s="222"/>
      <c r="N616" s="222"/>
      <c r="O616" s="223"/>
      <c r="P616" s="224"/>
      <c r="Q616" s="223"/>
      <c r="R616" s="223"/>
      <c r="S616" s="29"/>
    </row>
    <row r="617" spans="4:19" s="17" customFormat="1" hidden="1">
      <c r="D617" s="18"/>
      <c r="E617" s="18"/>
      <c r="F617" s="19"/>
      <c r="G617" s="19"/>
      <c r="H617" s="19"/>
      <c r="I617" s="18"/>
      <c r="J617" s="18"/>
      <c r="M617" s="222"/>
      <c r="N617" s="222"/>
      <c r="O617" s="223"/>
      <c r="P617" s="224"/>
      <c r="Q617" s="223"/>
      <c r="R617" s="223"/>
      <c r="S617" s="29"/>
    </row>
    <row r="618" spans="4:19" s="17" customFormat="1" hidden="1">
      <c r="D618" s="18"/>
      <c r="E618" s="18"/>
      <c r="F618" s="19"/>
      <c r="G618" s="19"/>
      <c r="H618" s="19"/>
      <c r="I618" s="18"/>
      <c r="J618" s="18"/>
      <c r="M618" s="222"/>
      <c r="N618" s="222"/>
      <c r="O618" s="223"/>
      <c r="P618" s="224"/>
      <c r="Q618" s="223"/>
      <c r="R618" s="223"/>
      <c r="S618" s="29"/>
    </row>
    <row r="619" spans="4:19" s="17" customFormat="1" hidden="1">
      <c r="D619" s="18"/>
      <c r="E619" s="18"/>
      <c r="F619" s="19"/>
      <c r="G619" s="19"/>
      <c r="H619" s="19"/>
      <c r="I619" s="18"/>
      <c r="J619" s="18"/>
      <c r="M619" s="222"/>
      <c r="N619" s="222"/>
      <c r="O619" s="223"/>
      <c r="P619" s="224"/>
      <c r="Q619" s="223"/>
      <c r="R619" s="223"/>
      <c r="S619" s="29"/>
    </row>
    <row r="620" spans="4:19" s="17" customFormat="1" hidden="1">
      <c r="D620" s="18"/>
      <c r="E620" s="18"/>
      <c r="F620" s="19"/>
      <c r="G620" s="19"/>
      <c r="H620" s="19"/>
      <c r="I620" s="18"/>
      <c r="J620" s="18"/>
      <c r="M620" s="222"/>
      <c r="N620" s="222"/>
      <c r="O620" s="223"/>
      <c r="P620" s="224"/>
      <c r="Q620" s="223"/>
      <c r="R620" s="223"/>
      <c r="S620" s="29"/>
    </row>
    <row r="621" spans="4:19" s="17" customFormat="1" hidden="1">
      <c r="D621" s="18"/>
      <c r="E621" s="18"/>
      <c r="F621" s="19"/>
      <c r="G621" s="19"/>
      <c r="H621" s="19"/>
      <c r="I621" s="18"/>
      <c r="J621" s="18"/>
      <c r="M621" s="222"/>
      <c r="N621" s="222"/>
      <c r="O621" s="223"/>
      <c r="P621" s="224"/>
      <c r="Q621" s="223"/>
      <c r="R621" s="223"/>
      <c r="S621" s="29"/>
    </row>
    <row r="622" spans="4:19" s="17" customFormat="1" hidden="1">
      <c r="D622" s="18"/>
      <c r="E622" s="18"/>
      <c r="F622" s="19"/>
      <c r="G622" s="19"/>
      <c r="H622" s="19"/>
      <c r="I622" s="18"/>
      <c r="J622" s="18"/>
      <c r="M622" s="222"/>
      <c r="N622" s="222"/>
      <c r="O622" s="223"/>
      <c r="P622" s="224"/>
      <c r="Q622" s="223"/>
      <c r="R622" s="223"/>
      <c r="S622" s="29"/>
    </row>
    <row r="623" spans="4:19" s="17" customFormat="1" hidden="1">
      <c r="D623" s="18"/>
      <c r="E623" s="18"/>
      <c r="F623" s="19"/>
      <c r="G623" s="19"/>
      <c r="H623" s="19"/>
      <c r="I623" s="18"/>
      <c r="J623" s="18"/>
      <c r="M623" s="222"/>
      <c r="N623" s="222"/>
      <c r="O623" s="223"/>
      <c r="P623" s="224"/>
      <c r="Q623" s="223"/>
      <c r="R623" s="223"/>
      <c r="S623" s="29"/>
    </row>
    <row r="624" spans="4:19" s="17" customFormat="1" hidden="1">
      <c r="D624" s="18"/>
      <c r="E624" s="18"/>
      <c r="F624" s="19"/>
      <c r="G624" s="19"/>
      <c r="H624" s="19"/>
      <c r="I624" s="18"/>
      <c r="J624" s="18"/>
      <c r="M624" s="222"/>
      <c r="N624" s="222"/>
      <c r="O624" s="223"/>
      <c r="P624" s="224"/>
      <c r="Q624" s="223"/>
      <c r="R624" s="223"/>
      <c r="S624" s="29"/>
    </row>
    <row r="625" spans="4:19" s="17" customFormat="1" hidden="1">
      <c r="D625" s="18"/>
      <c r="E625" s="18"/>
      <c r="F625" s="19"/>
      <c r="G625" s="19"/>
      <c r="H625" s="19"/>
      <c r="I625" s="18"/>
      <c r="J625" s="18"/>
      <c r="M625" s="222"/>
      <c r="N625" s="222"/>
      <c r="O625" s="223"/>
      <c r="P625" s="224"/>
      <c r="Q625" s="223"/>
      <c r="R625" s="223"/>
      <c r="S625" s="29"/>
    </row>
    <row r="626" spans="4:19" s="17" customFormat="1" hidden="1">
      <c r="D626" s="18"/>
      <c r="E626" s="18"/>
      <c r="F626" s="19"/>
      <c r="G626" s="19"/>
      <c r="H626" s="19"/>
      <c r="I626" s="18"/>
      <c r="J626" s="18"/>
      <c r="M626" s="222"/>
      <c r="N626" s="222"/>
      <c r="O626" s="223"/>
      <c r="P626" s="224"/>
      <c r="Q626" s="223"/>
      <c r="R626" s="223"/>
      <c r="S626" s="29"/>
    </row>
    <row r="627" spans="4:19" s="17" customFormat="1" hidden="1">
      <c r="D627" s="18"/>
      <c r="E627" s="18"/>
      <c r="F627" s="19"/>
      <c r="G627" s="19"/>
      <c r="H627" s="19"/>
      <c r="I627" s="18"/>
      <c r="J627" s="18"/>
      <c r="M627" s="222"/>
      <c r="N627" s="222"/>
      <c r="O627" s="223"/>
      <c r="P627" s="224"/>
      <c r="Q627" s="223"/>
      <c r="R627" s="223"/>
      <c r="S627" s="29"/>
    </row>
    <row r="628" spans="4:19" s="17" customFormat="1" hidden="1">
      <c r="D628" s="18"/>
      <c r="E628" s="18"/>
      <c r="F628" s="19"/>
      <c r="G628" s="19"/>
      <c r="H628" s="19"/>
      <c r="I628" s="18"/>
      <c r="J628" s="18"/>
      <c r="M628" s="222"/>
      <c r="N628" s="222"/>
      <c r="O628" s="223"/>
      <c r="P628" s="224"/>
      <c r="Q628" s="223"/>
      <c r="R628" s="223"/>
      <c r="S628" s="29"/>
    </row>
    <row r="629" spans="4:19" s="17" customFormat="1" hidden="1">
      <c r="D629" s="18"/>
      <c r="E629" s="18"/>
      <c r="F629" s="19"/>
      <c r="G629" s="19"/>
      <c r="H629" s="19"/>
      <c r="I629" s="18"/>
      <c r="J629" s="18"/>
      <c r="M629" s="222"/>
      <c r="N629" s="222"/>
      <c r="O629" s="223"/>
      <c r="P629" s="224"/>
      <c r="Q629" s="223"/>
      <c r="R629" s="223"/>
      <c r="S629" s="29"/>
    </row>
    <row r="630" spans="4:19" s="17" customFormat="1" hidden="1">
      <c r="D630" s="18"/>
      <c r="E630" s="18"/>
      <c r="F630" s="19"/>
      <c r="G630" s="19"/>
      <c r="H630" s="19"/>
      <c r="I630" s="18"/>
      <c r="J630" s="18"/>
      <c r="M630" s="222"/>
      <c r="N630" s="222"/>
      <c r="O630" s="223"/>
      <c r="P630" s="224"/>
      <c r="Q630" s="223"/>
      <c r="R630" s="223"/>
      <c r="S630" s="29"/>
    </row>
    <row r="631" spans="4:19" s="17" customFormat="1" hidden="1">
      <c r="D631" s="18"/>
      <c r="E631" s="18"/>
      <c r="F631" s="19"/>
      <c r="G631" s="19"/>
      <c r="H631" s="19"/>
      <c r="I631" s="18"/>
      <c r="J631" s="18"/>
      <c r="M631" s="222"/>
      <c r="N631" s="222"/>
      <c r="O631" s="223"/>
      <c r="P631" s="224"/>
      <c r="Q631" s="223"/>
      <c r="R631" s="223"/>
      <c r="S631" s="29"/>
    </row>
    <row r="632" spans="4:19" s="17" customFormat="1" hidden="1">
      <c r="D632" s="18"/>
      <c r="E632" s="18"/>
      <c r="F632" s="19"/>
      <c r="G632" s="19"/>
      <c r="H632" s="19"/>
      <c r="I632" s="18"/>
      <c r="J632" s="18"/>
      <c r="M632" s="222"/>
      <c r="N632" s="222"/>
      <c r="O632" s="223"/>
      <c r="P632" s="224"/>
      <c r="Q632" s="223"/>
      <c r="R632" s="223"/>
      <c r="S632" s="29"/>
    </row>
    <row r="633" spans="4:19" s="17" customFormat="1" hidden="1">
      <c r="D633" s="18"/>
      <c r="E633" s="18"/>
      <c r="F633" s="19"/>
      <c r="G633" s="19"/>
      <c r="H633" s="19"/>
      <c r="I633" s="18"/>
      <c r="J633" s="18"/>
      <c r="M633" s="222"/>
      <c r="N633" s="222"/>
      <c r="O633" s="223"/>
      <c r="P633" s="224"/>
      <c r="Q633" s="223"/>
      <c r="R633" s="223"/>
      <c r="S633" s="29"/>
    </row>
    <row r="634" spans="4:19" s="17" customFormat="1" hidden="1">
      <c r="D634" s="18"/>
      <c r="E634" s="18"/>
      <c r="F634" s="19"/>
      <c r="G634" s="19"/>
      <c r="H634" s="19"/>
      <c r="I634" s="18"/>
      <c r="J634" s="18"/>
      <c r="M634" s="222"/>
      <c r="N634" s="222"/>
      <c r="O634" s="223"/>
      <c r="P634" s="224"/>
      <c r="Q634" s="223"/>
      <c r="R634" s="223"/>
      <c r="S634" s="29"/>
    </row>
    <row r="635" spans="4:19" s="17" customFormat="1" hidden="1">
      <c r="D635" s="18"/>
      <c r="E635" s="18"/>
      <c r="F635" s="19"/>
      <c r="G635" s="19"/>
      <c r="H635" s="19"/>
      <c r="I635" s="18"/>
      <c r="J635" s="18"/>
      <c r="M635" s="222"/>
      <c r="N635" s="222"/>
      <c r="O635" s="223"/>
      <c r="P635" s="224"/>
      <c r="Q635" s="223"/>
      <c r="R635" s="223"/>
      <c r="S635" s="29"/>
    </row>
    <row r="636" spans="4:19" s="17" customFormat="1" hidden="1">
      <c r="D636" s="18"/>
      <c r="E636" s="18"/>
      <c r="F636" s="19"/>
      <c r="G636" s="19"/>
      <c r="H636" s="19"/>
      <c r="I636" s="18"/>
      <c r="J636" s="18"/>
      <c r="M636" s="222"/>
      <c r="N636" s="222"/>
      <c r="O636" s="223"/>
      <c r="P636" s="224"/>
      <c r="Q636" s="223"/>
      <c r="R636" s="223"/>
      <c r="S636" s="29"/>
    </row>
    <row r="637" spans="4:19" s="17" customFormat="1" hidden="1">
      <c r="D637" s="18"/>
      <c r="E637" s="18"/>
      <c r="F637" s="19"/>
      <c r="G637" s="19"/>
      <c r="H637" s="19"/>
      <c r="I637" s="18"/>
      <c r="J637" s="18"/>
      <c r="M637" s="222"/>
      <c r="N637" s="222"/>
      <c r="O637" s="223"/>
      <c r="P637" s="224"/>
      <c r="Q637" s="223"/>
      <c r="R637" s="223"/>
      <c r="S637" s="29"/>
    </row>
    <row r="638" spans="4:19" s="17" customFormat="1" hidden="1">
      <c r="D638" s="18"/>
      <c r="E638" s="18"/>
      <c r="F638" s="19"/>
      <c r="G638" s="19"/>
      <c r="H638" s="19"/>
      <c r="I638" s="18"/>
      <c r="J638" s="18"/>
      <c r="M638" s="222"/>
      <c r="N638" s="222"/>
      <c r="O638" s="223"/>
      <c r="P638" s="224"/>
      <c r="Q638" s="223"/>
      <c r="R638" s="223"/>
      <c r="S638" s="29"/>
    </row>
    <row r="639" spans="4:19" s="17" customFormat="1" hidden="1">
      <c r="D639" s="18"/>
      <c r="E639" s="18"/>
      <c r="F639" s="19"/>
      <c r="G639" s="19"/>
      <c r="H639" s="19"/>
      <c r="I639" s="18"/>
      <c r="J639" s="18"/>
      <c r="M639" s="222"/>
      <c r="N639" s="222"/>
      <c r="O639" s="223"/>
      <c r="P639" s="224"/>
      <c r="Q639" s="223"/>
      <c r="R639" s="223"/>
      <c r="S639" s="29"/>
    </row>
    <row r="640" spans="4:19" s="17" customFormat="1" hidden="1">
      <c r="D640" s="18"/>
      <c r="E640" s="18"/>
      <c r="F640" s="19"/>
      <c r="G640" s="19"/>
      <c r="H640" s="19"/>
      <c r="I640" s="18"/>
      <c r="J640" s="18"/>
      <c r="M640" s="222"/>
      <c r="N640" s="222"/>
      <c r="O640" s="223"/>
      <c r="P640" s="224"/>
      <c r="Q640" s="223"/>
      <c r="R640" s="223"/>
      <c r="S640" s="29"/>
    </row>
    <row r="641" spans="4:19" s="17" customFormat="1" hidden="1">
      <c r="D641" s="18"/>
      <c r="E641" s="18"/>
      <c r="F641" s="19"/>
      <c r="G641" s="19"/>
      <c r="H641" s="19"/>
      <c r="I641" s="18"/>
      <c r="J641" s="18"/>
      <c r="M641" s="222"/>
      <c r="N641" s="222"/>
      <c r="O641" s="223"/>
      <c r="P641" s="224"/>
      <c r="Q641" s="223"/>
      <c r="R641" s="223"/>
      <c r="S641" s="29"/>
    </row>
    <row r="642" spans="4:19" s="17" customFormat="1" hidden="1">
      <c r="D642" s="18"/>
      <c r="E642" s="18"/>
      <c r="F642" s="19"/>
      <c r="G642" s="19"/>
      <c r="H642" s="19"/>
      <c r="I642" s="18"/>
      <c r="J642" s="18"/>
      <c r="M642" s="222"/>
      <c r="N642" s="222"/>
      <c r="O642" s="223"/>
      <c r="P642" s="224"/>
      <c r="Q642" s="223"/>
      <c r="R642" s="223"/>
      <c r="S642" s="29"/>
    </row>
    <row r="643" spans="4:19" s="17" customFormat="1" hidden="1">
      <c r="D643" s="18"/>
      <c r="E643" s="18"/>
      <c r="F643" s="19"/>
      <c r="G643" s="19"/>
      <c r="H643" s="19"/>
      <c r="I643" s="18"/>
      <c r="J643" s="18"/>
      <c r="M643" s="222"/>
      <c r="N643" s="222"/>
      <c r="O643" s="223"/>
      <c r="P643" s="224"/>
      <c r="Q643" s="223"/>
      <c r="R643" s="223"/>
      <c r="S643" s="29"/>
    </row>
    <row r="644" spans="4:19" s="17" customFormat="1" hidden="1">
      <c r="D644" s="18"/>
      <c r="E644" s="18"/>
      <c r="F644" s="19"/>
      <c r="G644" s="19"/>
      <c r="H644" s="19"/>
      <c r="I644" s="18"/>
      <c r="J644" s="18"/>
      <c r="M644" s="222"/>
      <c r="N644" s="222"/>
      <c r="O644" s="223"/>
      <c r="P644" s="224"/>
      <c r="Q644" s="223"/>
      <c r="R644" s="223"/>
      <c r="S644" s="29"/>
    </row>
    <row r="645" spans="4:19" s="17" customFormat="1" hidden="1">
      <c r="D645" s="18"/>
      <c r="E645" s="18"/>
      <c r="F645" s="19"/>
      <c r="G645" s="19"/>
      <c r="H645" s="19"/>
      <c r="I645" s="18"/>
      <c r="J645" s="18"/>
      <c r="M645" s="222"/>
      <c r="N645" s="222"/>
      <c r="O645" s="223"/>
      <c r="P645" s="224"/>
      <c r="Q645" s="223"/>
      <c r="R645" s="223"/>
      <c r="S645" s="29"/>
    </row>
    <row r="646" spans="4:19" s="17" customFormat="1" hidden="1">
      <c r="D646" s="18"/>
      <c r="E646" s="18"/>
      <c r="F646" s="19"/>
      <c r="G646" s="19"/>
      <c r="H646" s="19"/>
      <c r="I646" s="18"/>
      <c r="J646" s="18"/>
      <c r="M646" s="222"/>
      <c r="N646" s="222"/>
      <c r="O646" s="223"/>
      <c r="P646" s="224"/>
      <c r="Q646" s="223"/>
      <c r="R646" s="223"/>
      <c r="S646" s="29"/>
    </row>
    <row r="647" spans="4:19" s="17" customFormat="1" hidden="1">
      <c r="D647" s="18"/>
      <c r="E647" s="18"/>
      <c r="F647" s="19"/>
      <c r="G647" s="19"/>
      <c r="H647" s="19"/>
      <c r="I647" s="18"/>
      <c r="J647" s="18"/>
      <c r="M647" s="222"/>
      <c r="N647" s="222"/>
      <c r="O647" s="223"/>
      <c r="P647" s="224"/>
      <c r="Q647" s="223"/>
      <c r="R647" s="223"/>
      <c r="S647" s="29"/>
    </row>
    <row r="648" spans="4:19" s="17" customFormat="1" hidden="1">
      <c r="D648" s="18"/>
      <c r="E648" s="18"/>
      <c r="F648" s="19"/>
      <c r="G648" s="19"/>
      <c r="H648" s="19"/>
      <c r="I648" s="18"/>
      <c r="J648" s="18"/>
      <c r="M648" s="222"/>
      <c r="N648" s="222"/>
      <c r="O648" s="223"/>
      <c r="P648" s="224"/>
      <c r="Q648" s="223"/>
      <c r="R648" s="223"/>
      <c r="S648" s="29"/>
    </row>
    <row r="649" spans="4:19" s="17" customFormat="1" hidden="1">
      <c r="D649" s="18"/>
      <c r="E649" s="18"/>
      <c r="F649" s="19"/>
      <c r="G649" s="19"/>
      <c r="H649" s="19"/>
      <c r="I649" s="18"/>
      <c r="J649" s="18"/>
      <c r="M649" s="222"/>
      <c r="N649" s="222"/>
      <c r="O649" s="223"/>
      <c r="P649" s="224"/>
      <c r="Q649" s="223"/>
      <c r="R649" s="223"/>
      <c r="S649" s="29"/>
    </row>
    <row r="650" spans="4:19" s="17" customFormat="1" hidden="1">
      <c r="D650" s="18"/>
      <c r="E650" s="18"/>
      <c r="F650" s="19"/>
      <c r="G650" s="19"/>
      <c r="H650" s="19"/>
      <c r="I650" s="18"/>
      <c r="J650" s="18"/>
      <c r="M650" s="222"/>
      <c r="N650" s="222"/>
      <c r="O650" s="223"/>
      <c r="P650" s="224"/>
      <c r="Q650" s="223"/>
      <c r="R650" s="223"/>
      <c r="S650" s="29"/>
    </row>
    <row r="651" spans="4:19" s="17" customFormat="1" hidden="1">
      <c r="D651" s="18"/>
      <c r="E651" s="18"/>
      <c r="F651" s="19"/>
      <c r="G651" s="19"/>
      <c r="H651" s="19"/>
      <c r="I651" s="18"/>
      <c r="J651" s="18"/>
      <c r="M651" s="222"/>
      <c r="N651" s="222"/>
      <c r="O651" s="223"/>
      <c r="P651" s="224"/>
      <c r="Q651" s="223"/>
      <c r="R651" s="223"/>
      <c r="S651" s="29"/>
    </row>
    <row r="652" spans="4:19" s="17" customFormat="1" hidden="1">
      <c r="D652" s="18"/>
      <c r="E652" s="18"/>
      <c r="F652" s="19"/>
      <c r="G652" s="19"/>
      <c r="H652" s="19"/>
      <c r="I652" s="18"/>
      <c r="J652" s="18"/>
      <c r="M652" s="222"/>
      <c r="N652" s="222"/>
      <c r="O652" s="223"/>
      <c r="P652" s="224"/>
      <c r="Q652" s="223"/>
      <c r="R652" s="223"/>
      <c r="S652" s="29"/>
    </row>
    <row r="653" spans="4:19" s="17" customFormat="1" hidden="1">
      <c r="D653" s="18"/>
      <c r="E653" s="18"/>
      <c r="F653" s="19"/>
      <c r="G653" s="19"/>
      <c r="H653" s="19"/>
      <c r="I653" s="18"/>
      <c r="J653" s="18"/>
      <c r="M653" s="222"/>
      <c r="N653" s="222"/>
      <c r="O653" s="223"/>
      <c r="P653" s="224"/>
      <c r="Q653" s="223"/>
      <c r="R653" s="223"/>
      <c r="S653" s="29"/>
    </row>
    <row r="654" spans="4:19" s="17" customFormat="1" hidden="1">
      <c r="D654" s="18"/>
      <c r="E654" s="18"/>
      <c r="F654" s="19"/>
      <c r="G654" s="19"/>
      <c r="H654" s="19"/>
      <c r="I654" s="18"/>
      <c r="J654" s="18"/>
      <c r="M654" s="222"/>
      <c r="N654" s="222"/>
      <c r="O654" s="223"/>
      <c r="P654" s="224"/>
      <c r="Q654" s="223"/>
      <c r="R654" s="223"/>
      <c r="S654" s="29"/>
    </row>
    <row r="655" spans="4:19" s="17" customFormat="1" hidden="1">
      <c r="D655" s="18"/>
      <c r="E655" s="18"/>
      <c r="F655" s="19"/>
      <c r="G655" s="19"/>
      <c r="H655" s="19"/>
      <c r="I655" s="18"/>
      <c r="J655" s="18"/>
      <c r="M655" s="222"/>
      <c r="N655" s="222"/>
      <c r="O655" s="223"/>
      <c r="P655" s="224"/>
      <c r="Q655" s="223"/>
      <c r="R655" s="223"/>
      <c r="S655" s="29"/>
    </row>
    <row r="656" spans="4:19" s="17" customFormat="1" hidden="1">
      <c r="D656" s="18"/>
      <c r="E656" s="18"/>
      <c r="F656" s="19"/>
      <c r="G656" s="19"/>
      <c r="H656" s="19"/>
      <c r="I656" s="18"/>
      <c r="J656" s="18"/>
      <c r="M656" s="222"/>
      <c r="N656" s="222"/>
      <c r="O656" s="223"/>
      <c r="P656" s="224"/>
      <c r="Q656" s="223"/>
      <c r="R656" s="223"/>
      <c r="S656" s="29"/>
    </row>
    <row r="657" spans="4:19" s="17" customFormat="1" hidden="1">
      <c r="D657" s="18"/>
      <c r="E657" s="18"/>
      <c r="F657" s="19"/>
      <c r="G657" s="19"/>
      <c r="H657" s="19"/>
      <c r="I657" s="18"/>
      <c r="J657" s="18"/>
      <c r="M657" s="222"/>
      <c r="N657" s="222"/>
      <c r="O657" s="223"/>
      <c r="P657" s="224"/>
      <c r="Q657" s="223"/>
      <c r="R657" s="223"/>
      <c r="S657" s="29"/>
    </row>
    <row r="658" spans="4:19" s="17" customFormat="1" hidden="1">
      <c r="D658" s="18"/>
      <c r="E658" s="18"/>
      <c r="F658" s="19"/>
      <c r="G658" s="19"/>
      <c r="H658" s="19"/>
      <c r="I658" s="18"/>
      <c r="J658" s="18"/>
      <c r="M658" s="222"/>
      <c r="N658" s="222"/>
      <c r="O658" s="223"/>
      <c r="P658" s="224"/>
      <c r="Q658" s="223"/>
      <c r="R658" s="223"/>
      <c r="S658" s="29"/>
    </row>
    <row r="659" spans="4:19" s="17" customFormat="1" hidden="1">
      <c r="D659" s="18"/>
      <c r="E659" s="18"/>
      <c r="F659" s="19"/>
      <c r="G659" s="19"/>
      <c r="H659" s="19"/>
      <c r="I659" s="18"/>
      <c r="J659" s="18"/>
      <c r="M659" s="222"/>
      <c r="N659" s="222"/>
      <c r="O659" s="223"/>
      <c r="P659" s="224"/>
      <c r="Q659" s="223"/>
      <c r="R659" s="223"/>
      <c r="S659" s="29"/>
    </row>
    <row r="660" spans="4:19" s="17" customFormat="1" hidden="1">
      <c r="D660" s="18"/>
      <c r="E660" s="18"/>
      <c r="F660" s="19"/>
      <c r="G660" s="19"/>
      <c r="H660" s="19"/>
      <c r="I660" s="18"/>
      <c r="J660" s="18"/>
      <c r="M660" s="222"/>
      <c r="N660" s="222"/>
      <c r="O660" s="223"/>
      <c r="P660" s="224"/>
      <c r="Q660" s="223"/>
      <c r="R660" s="223"/>
      <c r="S660" s="29"/>
    </row>
    <row r="661" spans="4:19" s="17" customFormat="1" hidden="1">
      <c r="D661" s="18"/>
      <c r="E661" s="18"/>
      <c r="F661" s="19"/>
      <c r="G661" s="19"/>
      <c r="H661" s="19"/>
      <c r="I661" s="18"/>
      <c r="J661" s="18"/>
      <c r="M661" s="222"/>
      <c r="N661" s="222"/>
      <c r="O661" s="223"/>
      <c r="P661" s="224"/>
      <c r="Q661" s="223"/>
      <c r="R661" s="223"/>
      <c r="S661" s="29"/>
    </row>
    <row r="662" spans="4:19" s="17" customFormat="1" hidden="1">
      <c r="D662" s="18"/>
      <c r="E662" s="18"/>
      <c r="F662" s="19"/>
      <c r="G662" s="19"/>
      <c r="H662" s="19"/>
      <c r="I662" s="18"/>
      <c r="J662" s="18"/>
      <c r="M662" s="222"/>
      <c r="N662" s="222"/>
      <c r="O662" s="223"/>
      <c r="P662" s="224"/>
      <c r="Q662" s="223"/>
      <c r="R662" s="223"/>
      <c r="S662" s="29"/>
    </row>
    <row r="663" spans="4:19" s="17" customFormat="1" hidden="1">
      <c r="D663" s="18"/>
      <c r="E663" s="18"/>
      <c r="F663" s="19"/>
      <c r="G663" s="19"/>
      <c r="H663" s="19"/>
      <c r="I663" s="18"/>
      <c r="J663" s="18"/>
      <c r="M663" s="222"/>
      <c r="N663" s="222"/>
      <c r="O663" s="223"/>
      <c r="P663" s="224"/>
      <c r="Q663" s="223"/>
      <c r="R663" s="223"/>
      <c r="S663" s="29"/>
    </row>
    <row r="664" spans="4:19" s="17" customFormat="1" hidden="1">
      <c r="D664" s="18"/>
      <c r="E664" s="18"/>
      <c r="F664" s="19"/>
      <c r="G664" s="19"/>
      <c r="H664" s="19"/>
      <c r="I664" s="18"/>
      <c r="J664" s="18"/>
      <c r="M664" s="222"/>
      <c r="N664" s="222"/>
      <c r="O664" s="223"/>
      <c r="P664" s="224"/>
      <c r="Q664" s="223"/>
      <c r="R664" s="223"/>
      <c r="S664" s="29"/>
    </row>
    <row r="665" spans="4:19" s="17" customFormat="1" hidden="1">
      <c r="D665" s="18"/>
      <c r="E665" s="18"/>
      <c r="F665" s="19"/>
      <c r="G665" s="19"/>
      <c r="H665" s="19"/>
      <c r="I665" s="18"/>
      <c r="J665" s="18"/>
      <c r="M665" s="222"/>
      <c r="N665" s="222"/>
      <c r="O665" s="223"/>
      <c r="P665" s="224"/>
      <c r="Q665" s="223"/>
      <c r="R665" s="223"/>
      <c r="S665" s="29"/>
    </row>
    <row r="666" spans="4:19" s="17" customFormat="1" hidden="1">
      <c r="D666" s="18"/>
      <c r="E666" s="18"/>
      <c r="F666" s="19"/>
      <c r="G666" s="19"/>
      <c r="H666" s="19"/>
      <c r="I666" s="18"/>
      <c r="J666" s="18"/>
      <c r="M666" s="222"/>
      <c r="N666" s="222"/>
      <c r="O666" s="223"/>
      <c r="P666" s="224"/>
      <c r="Q666" s="223"/>
      <c r="R666" s="223"/>
      <c r="S666" s="29"/>
    </row>
    <row r="667" spans="4:19" s="17" customFormat="1" hidden="1">
      <c r="D667" s="18"/>
      <c r="E667" s="18"/>
      <c r="F667" s="19"/>
      <c r="G667" s="19"/>
      <c r="H667" s="19"/>
      <c r="I667" s="18"/>
      <c r="J667" s="18"/>
      <c r="M667" s="222"/>
      <c r="N667" s="222"/>
      <c r="O667" s="223"/>
      <c r="P667" s="224"/>
      <c r="Q667" s="223"/>
      <c r="R667" s="223"/>
      <c r="S667" s="29"/>
    </row>
    <row r="668" spans="4:19" s="17" customFormat="1" hidden="1">
      <c r="D668" s="18"/>
      <c r="E668" s="18"/>
      <c r="F668" s="19"/>
      <c r="G668" s="19"/>
      <c r="H668" s="19"/>
      <c r="I668" s="18"/>
      <c r="J668" s="18"/>
      <c r="M668" s="222"/>
      <c r="N668" s="222"/>
      <c r="O668" s="223"/>
      <c r="P668" s="224"/>
      <c r="Q668" s="223"/>
      <c r="R668" s="223"/>
      <c r="S668" s="29"/>
    </row>
    <row r="669" spans="4:19" s="17" customFormat="1" hidden="1">
      <c r="D669" s="18"/>
      <c r="E669" s="18"/>
      <c r="F669" s="19"/>
      <c r="G669" s="19"/>
      <c r="H669" s="19"/>
      <c r="I669" s="18"/>
      <c r="J669" s="18"/>
      <c r="M669" s="222"/>
      <c r="N669" s="222"/>
      <c r="O669" s="223"/>
      <c r="P669" s="224"/>
      <c r="Q669" s="223"/>
      <c r="R669" s="223"/>
      <c r="S669" s="29"/>
    </row>
    <row r="670" spans="4:19" s="17" customFormat="1" hidden="1">
      <c r="D670" s="18"/>
      <c r="E670" s="18"/>
      <c r="F670" s="19"/>
      <c r="G670" s="19"/>
      <c r="H670" s="19"/>
      <c r="I670" s="18"/>
      <c r="J670" s="18"/>
      <c r="M670" s="222"/>
      <c r="N670" s="222"/>
      <c r="O670" s="223"/>
      <c r="P670" s="224"/>
      <c r="Q670" s="223"/>
      <c r="R670" s="223"/>
      <c r="S670" s="29"/>
    </row>
    <row r="671" spans="4:19" s="17" customFormat="1" hidden="1">
      <c r="D671" s="18"/>
      <c r="E671" s="18"/>
      <c r="F671" s="19"/>
      <c r="G671" s="19"/>
      <c r="H671" s="19"/>
      <c r="I671" s="18"/>
      <c r="J671" s="18"/>
      <c r="M671" s="222"/>
      <c r="N671" s="222"/>
      <c r="O671" s="223"/>
      <c r="P671" s="224"/>
      <c r="Q671" s="223"/>
      <c r="R671" s="223"/>
      <c r="S671" s="29"/>
    </row>
    <row r="672" spans="4:19" s="17" customFormat="1" hidden="1">
      <c r="D672" s="18"/>
      <c r="E672" s="18"/>
      <c r="F672" s="19"/>
      <c r="G672" s="19"/>
      <c r="H672" s="19"/>
      <c r="I672" s="18"/>
      <c r="J672" s="18"/>
      <c r="M672" s="222"/>
      <c r="N672" s="222"/>
      <c r="O672" s="223"/>
      <c r="P672" s="224"/>
      <c r="Q672" s="223"/>
      <c r="R672" s="223"/>
      <c r="S672" s="29"/>
    </row>
    <row r="673" spans="4:19" s="17" customFormat="1" hidden="1">
      <c r="D673" s="18"/>
      <c r="E673" s="18"/>
      <c r="F673" s="19"/>
      <c r="G673" s="19"/>
      <c r="H673" s="19"/>
      <c r="I673" s="18"/>
      <c r="J673" s="18"/>
      <c r="M673" s="222"/>
      <c r="N673" s="222"/>
      <c r="O673" s="223"/>
      <c r="P673" s="224"/>
      <c r="Q673" s="223"/>
      <c r="R673" s="223"/>
      <c r="S673" s="29"/>
    </row>
    <row r="674" spans="4:19" s="17" customFormat="1" hidden="1">
      <c r="D674" s="18"/>
      <c r="E674" s="18"/>
      <c r="F674" s="19"/>
      <c r="G674" s="19"/>
      <c r="H674" s="19"/>
      <c r="I674" s="18"/>
      <c r="J674" s="18"/>
      <c r="M674" s="222"/>
      <c r="N674" s="222"/>
      <c r="O674" s="223"/>
      <c r="P674" s="224"/>
      <c r="Q674" s="223"/>
      <c r="R674" s="223"/>
      <c r="S674" s="29"/>
    </row>
    <row r="675" spans="4:19" s="17" customFormat="1" hidden="1">
      <c r="D675" s="18"/>
      <c r="E675" s="18"/>
      <c r="F675" s="19"/>
      <c r="G675" s="19"/>
      <c r="H675" s="19"/>
      <c r="I675" s="18"/>
      <c r="J675" s="18"/>
      <c r="M675" s="222"/>
      <c r="N675" s="222"/>
      <c r="O675" s="223"/>
      <c r="P675" s="224"/>
      <c r="Q675" s="223"/>
      <c r="R675" s="223"/>
      <c r="S675" s="29"/>
    </row>
    <row r="676" spans="4:19" s="17" customFormat="1" hidden="1">
      <c r="D676" s="18"/>
      <c r="E676" s="18"/>
      <c r="F676" s="19"/>
      <c r="G676" s="19"/>
      <c r="H676" s="19"/>
      <c r="I676" s="18"/>
      <c r="J676" s="18"/>
      <c r="M676" s="222"/>
      <c r="N676" s="222"/>
      <c r="O676" s="223"/>
      <c r="P676" s="224"/>
      <c r="Q676" s="223"/>
      <c r="R676" s="223"/>
      <c r="S676" s="29"/>
    </row>
    <row r="677" spans="4:19" s="17" customFormat="1" hidden="1">
      <c r="D677" s="18"/>
      <c r="E677" s="18"/>
      <c r="F677" s="19"/>
      <c r="G677" s="19"/>
      <c r="H677" s="19"/>
      <c r="I677" s="18"/>
      <c r="J677" s="18"/>
      <c r="M677" s="222"/>
      <c r="N677" s="222"/>
      <c r="O677" s="223"/>
      <c r="P677" s="224"/>
      <c r="Q677" s="223"/>
      <c r="R677" s="223"/>
      <c r="S677" s="29"/>
    </row>
    <row r="678" spans="4:19" s="17" customFormat="1" hidden="1">
      <c r="D678" s="18"/>
      <c r="E678" s="18"/>
      <c r="F678" s="19"/>
      <c r="G678" s="19"/>
      <c r="H678" s="19"/>
      <c r="I678" s="18"/>
      <c r="J678" s="18"/>
      <c r="M678" s="222"/>
      <c r="N678" s="222"/>
      <c r="O678" s="223"/>
      <c r="P678" s="224"/>
      <c r="Q678" s="223"/>
      <c r="R678" s="223"/>
      <c r="S678" s="29"/>
    </row>
    <row r="679" spans="4:19" s="17" customFormat="1" hidden="1">
      <c r="D679" s="18"/>
      <c r="E679" s="18"/>
      <c r="F679" s="19"/>
      <c r="G679" s="19"/>
      <c r="H679" s="19"/>
      <c r="I679" s="18"/>
      <c r="J679" s="18"/>
      <c r="M679" s="222"/>
      <c r="N679" s="222"/>
      <c r="O679" s="223"/>
      <c r="P679" s="224"/>
      <c r="Q679" s="223"/>
      <c r="R679" s="223"/>
      <c r="S679" s="29"/>
    </row>
    <row r="680" spans="4:19" s="17" customFormat="1" hidden="1">
      <c r="D680" s="18"/>
      <c r="E680" s="18"/>
      <c r="F680" s="19"/>
      <c r="G680" s="19"/>
      <c r="H680" s="19"/>
      <c r="I680" s="18"/>
      <c r="J680" s="18"/>
      <c r="M680" s="222"/>
      <c r="N680" s="222"/>
      <c r="O680" s="223"/>
      <c r="P680" s="224"/>
      <c r="Q680" s="223"/>
      <c r="R680" s="223"/>
      <c r="S680" s="29"/>
    </row>
    <row r="681" spans="4:19" s="17" customFormat="1" hidden="1">
      <c r="D681" s="18"/>
      <c r="E681" s="18"/>
      <c r="F681" s="19"/>
      <c r="G681" s="19"/>
      <c r="H681" s="19"/>
      <c r="I681" s="18"/>
      <c r="J681" s="18"/>
      <c r="M681" s="222"/>
      <c r="N681" s="222"/>
      <c r="O681" s="223"/>
      <c r="P681" s="224"/>
      <c r="Q681" s="223"/>
      <c r="R681" s="223"/>
      <c r="S681" s="29"/>
    </row>
    <row r="682" spans="4:19" s="17" customFormat="1" hidden="1">
      <c r="D682" s="18"/>
      <c r="E682" s="18"/>
      <c r="F682" s="19"/>
      <c r="G682" s="19"/>
      <c r="H682" s="19"/>
      <c r="I682" s="18"/>
      <c r="J682" s="18"/>
      <c r="M682" s="222"/>
      <c r="N682" s="222"/>
      <c r="O682" s="223"/>
      <c r="P682" s="224"/>
      <c r="Q682" s="223"/>
      <c r="R682" s="223"/>
      <c r="S682" s="29"/>
    </row>
    <row r="683" spans="4:19" s="17" customFormat="1" hidden="1">
      <c r="D683" s="18"/>
      <c r="E683" s="18"/>
      <c r="F683" s="19"/>
      <c r="G683" s="19"/>
      <c r="H683" s="19"/>
      <c r="I683" s="18"/>
      <c r="J683" s="18"/>
      <c r="M683" s="222"/>
      <c r="N683" s="222"/>
      <c r="O683" s="223"/>
      <c r="P683" s="224"/>
      <c r="Q683" s="223"/>
      <c r="R683" s="223"/>
      <c r="S683" s="29"/>
    </row>
    <row r="684" spans="4:19" s="17" customFormat="1" hidden="1">
      <c r="D684" s="18"/>
      <c r="E684" s="18"/>
      <c r="F684" s="19"/>
      <c r="G684" s="19"/>
      <c r="H684" s="19"/>
      <c r="I684" s="18"/>
      <c r="J684" s="18"/>
      <c r="M684" s="222"/>
      <c r="N684" s="222"/>
      <c r="O684" s="223"/>
      <c r="P684" s="224"/>
      <c r="Q684" s="223"/>
      <c r="R684" s="223"/>
      <c r="S684" s="29"/>
    </row>
    <row r="685" spans="4:19" s="17" customFormat="1" hidden="1">
      <c r="D685" s="18"/>
      <c r="E685" s="18"/>
      <c r="F685" s="19"/>
      <c r="G685" s="19"/>
      <c r="H685" s="19"/>
      <c r="I685" s="18"/>
      <c r="J685" s="18"/>
      <c r="M685" s="222"/>
      <c r="N685" s="222"/>
      <c r="O685" s="223"/>
      <c r="P685" s="224"/>
      <c r="Q685" s="223"/>
      <c r="R685" s="223"/>
      <c r="S685" s="29"/>
    </row>
    <row r="686" spans="4:19" s="17" customFormat="1" hidden="1">
      <c r="D686" s="18"/>
      <c r="E686" s="18"/>
      <c r="F686" s="19"/>
      <c r="G686" s="19"/>
      <c r="H686" s="19"/>
      <c r="I686" s="18"/>
      <c r="J686" s="18"/>
      <c r="M686" s="222"/>
      <c r="N686" s="222"/>
      <c r="O686" s="223"/>
      <c r="P686" s="224"/>
      <c r="Q686" s="223"/>
      <c r="R686" s="223"/>
      <c r="S686" s="29"/>
    </row>
    <row r="687" spans="4:19" s="17" customFormat="1" hidden="1">
      <c r="D687" s="18"/>
      <c r="E687" s="18"/>
      <c r="F687" s="19"/>
      <c r="G687" s="19"/>
      <c r="H687" s="19"/>
      <c r="I687" s="18"/>
      <c r="J687" s="18"/>
      <c r="M687" s="222"/>
      <c r="N687" s="222"/>
      <c r="O687" s="223"/>
      <c r="P687" s="224"/>
      <c r="Q687" s="223"/>
      <c r="R687" s="223"/>
      <c r="S687" s="29"/>
    </row>
    <row r="688" spans="4:19" s="17" customFormat="1" hidden="1">
      <c r="D688" s="18"/>
      <c r="E688" s="18"/>
      <c r="F688" s="19"/>
      <c r="G688" s="19"/>
      <c r="H688" s="19"/>
      <c r="I688" s="18"/>
      <c r="J688" s="18"/>
      <c r="M688" s="222"/>
      <c r="N688" s="222"/>
      <c r="O688" s="223"/>
      <c r="P688" s="224"/>
      <c r="Q688" s="223"/>
      <c r="R688" s="223"/>
      <c r="S688" s="29"/>
    </row>
    <row r="689" spans="4:19" s="17" customFormat="1" hidden="1">
      <c r="D689" s="18"/>
      <c r="E689" s="18"/>
      <c r="F689" s="19"/>
      <c r="G689" s="19"/>
      <c r="H689" s="19"/>
      <c r="I689" s="18"/>
      <c r="J689" s="18"/>
      <c r="M689" s="222"/>
      <c r="N689" s="222"/>
      <c r="O689" s="223"/>
      <c r="P689" s="224"/>
      <c r="Q689" s="223"/>
      <c r="R689" s="223"/>
      <c r="S689" s="29"/>
    </row>
    <row r="690" spans="4:19" s="17" customFormat="1" hidden="1">
      <c r="D690" s="18"/>
      <c r="E690" s="18"/>
      <c r="F690" s="19"/>
      <c r="G690" s="19"/>
      <c r="H690" s="19"/>
      <c r="I690" s="18"/>
      <c r="J690" s="18"/>
      <c r="M690" s="222"/>
      <c r="N690" s="222"/>
      <c r="O690" s="223"/>
      <c r="P690" s="224"/>
      <c r="Q690" s="223"/>
      <c r="R690" s="223"/>
      <c r="S690" s="29"/>
    </row>
    <row r="691" spans="4:19" s="17" customFormat="1" hidden="1">
      <c r="D691" s="18"/>
      <c r="E691" s="18"/>
      <c r="F691" s="19"/>
      <c r="G691" s="19"/>
      <c r="H691" s="19"/>
      <c r="I691" s="18"/>
      <c r="J691" s="18"/>
      <c r="M691" s="222"/>
      <c r="N691" s="222"/>
      <c r="O691" s="223"/>
      <c r="P691" s="224"/>
      <c r="Q691" s="223"/>
      <c r="R691" s="223"/>
      <c r="S691" s="29"/>
    </row>
    <row r="692" spans="4:19" s="17" customFormat="1" hidden="1">
      <c r="D692" s="18"/>
      <c r="E692" s="18"/>
      <c r="F692" s="19"/>
      <c r="G692" s="19"/>
      <c r="H692" s="19"/>
      <c r="I692" s="18"/>
      <c r="J692" s="18"/>
      <c r="M692" s="222"/>
      <c r="N692" s="222"/>
      <c r="O692" s="223"/>
      <c r="P692" s="224"/>
      <c r="Q692" s="223"/>
      <c r="R692" s="223"/>
      <c r="S692" s="29"/>
    </row>
    <row r="693" spans="4:19" s="17" customFormat="1" hidden="1">
      <c r="D693" s="18"/>
      <c r="E693" s="18"/>
      <c r="F693" s="19"/>
      <c r="G693" s="19"/>
      <c r="H693" s="19"/>
      <c r="I693" s="18"/>
      <c r="J693" s="18"/>
      <c r="M693" s="222"/>
      <c r="N693" s="222"/>
      <c r="O693" s="223"/>
      <c r="P693" s="224"/>
      <c r="Q693" s="223"/>
      <c r="R693" s="223"/>
      <c r="S693" s="29"/>
    </row>
    <row r="694" spans="4:19" s="17" customFormat="1" hidden="1">
      <c r="D694" s="18"/>
      <c r="E694" s="18"/>
      <c r="F694" s="19"/>
      <c r="G694" s="19"/>
      <c r="H694" s="19"/>
      <c r="I694" s="18"/>
      <c r="J694" s="18"/>
      <c r="M694" s="222"/>
      <c r="N694" s="222"/>
      <c r="O694" s="223"/>
      <c r="P694" s="224"/>
      <c r="Q694" s="223"/>
      <c r="R694" s="223"/>
      <c r="S694" s="29"/>
    </row>
    <row r="695" spans="4:19" s="17" customFormat="1" hidden="1">
      <c r="D695" s="18"/>
      <c r="E695" s="18"/>
      <c r="F695" s="19"/>
      <c r="G695" s="19"/>
      <c r="H695" s="19"/>
      <c r="I695" s="18"/>
      <c r="J695" s="18"/>
      <c r="M695" s="222"/>
      <c r="N695" s="222"/>
      <c r="O695" s="223"/>
      <c r="P695" s="224"/>
      <c r="Q695" s="223"/>
      <c r="R695" s="223"/>
      <c r="S695" s="29"/>
    </row>
    <row r="696" spans="4:19" s="17" customFormat="1" hidden="1">
      <c r="D696" s="18"/>
      <c r="E696" s="18"/>
      <c r="F696" s="19"/>
      <c r="G696" s="19"/>
      <c r="H696" s="19"/>
      <c r="I696" s="18"/>
      <c r="J696" s="18"/>
      <c r="M696" s="222"/>
      <c r="N696" s="222"/>
      <c r="O696" s="223"/>
      <c r="P696" s="224"/>
      <c r="Q696" s="223"/>
      <c r="R696" s="223"/>
      <c r="S696" s="29"/>
    </row>
    <row r="697" spans="4:19" s="17" customFormat="1" hidden="1">
      <c r="D697" s="18"/>
      <c r="E697" s="18"/>
      <c r="F697" s="19"/>
      <c r="G697" s="19"/>
      <c r="H697" s="19"/>
      <c r="I697" s="18"/>
      <c r="J697" s="18"/>
      <c r="M697" s="222"/>
      <c r="N697" s="222"/>
      <c r="O697" s="223"/>
      <c r="P697" s="224"/>
      <c r="Q697" s="223"/>
      <c r="R697" s="223"/>
      <c r="S697" s="29"/>
    </row>
    <row r="698" spans="4:19" s="17" customFormat="1" hidden="1">
      <c r="D698" s="18"/>
      <c r="E698" s="18"/>
      <c r="F698" s="19"/>
      <c r="G698" s="19"/>
      <c r="H698" s="19"/>
      <c r="I698" s="18"/>
      <c r="J698" s="18"/>
      <c r="M698" s="222"/>
      <c r="N698" s="222"/>
      <c r="O698" s="223"/>
      <c r="P698" s="224"/>
      <c r="Q698" s="223"/>
      <c r="R698" s="223"/>
      <c r="S698" s="29"/>
    </row>
    <row r="699" spans="4:19" s="17" customFormat="1" hidden="1">
      <c r="D699" s="18"/>
      <c r="E699" s="18"/>
      <c r="F699" s="19"/>
      <c r="G699" s="19"/>
      <c r="H699" s="19"/>
      <c r="I699" s="18"/>
      <c r="J699" s="18"/>
      <c r="M699" s="222"/>
      <c r="N699" s="222"/>
      <c r="O699" s="223"/>
      <c r="P699" s="224"/>
      <c r="Q699" s="223"/>
      <c r="R699" s="223"/>
      <c r="S699" s="29"/>
    </row>
    <row r="700" spans="4:19" s="17" customFormat="1" hidden="1">
      <c r="D700" s="18"/>
      <c r="E700" s="18"/>
      <c r="F700" s="19"/>
      <c r="G700" s="19"/>
      <c r="H700" s="19"/>
      <c r="I700" s="18"/>
      <c r="J700" s="18"/>
      <c r="M700" s="222"/>
      <c r="N700" s="222"/>
      <c r="O700" s="223"/>
      <c r="P700" s="224"/>
      <c r="Q700" s="223"/>
      <c r="R700" s="223"/>
      <c r="S700" s="29"/>
    </row>
    <row r="701" spans="4:19" s="17" customFormat="1" hidden="1">
      <c r="D701" s="18"/>
      <c r="E701" s="18"/>
      <c r="F701" s="19"/>
      <c r="G701" s="19"/>
      <c r="H701" s="19"/>
      <c r="I701" s="18"/>
      <c r="J701" s="18"/>
      <c r="M701" s="222"/>
      <c r="N701" s="222"/>
      <c r="O701" s="223"/>
      <c r="P701" s="224"/>
      <c r="Q701" s="223"/>
      <c r="R701" s="223"/>
      <c r="S701" s="29"/>
    </row>
    <row r="702" spans="4:19" s="17" customFormat="1" hidden="1">
      <c r="D702" s="18"/>
      <c r="E702" s="18"/>
      <c r="F702" s="19"/>
      <c r="G702" s="19"/>
      <c r="H702" s="19"/>
      <c r="I702" s="18"/>
      <c r="J702" s="18"/>
      <c r="M702" s="222"/>
      <c r="N702" s="222"/>
      <c r="O702" s="223"/>
      <c r="P702" s="224"/>
      <c r="Q702" s="223"/>
      <c r="R702" s="223"/>
      <c r="S702" s="29"/>
    </row>
    <row r="703" spans="4:19" s="17" customFormat="1" hidden="1">
      <c r="D703" s="18"/>
      <c r="E703" s="18"/>
      <c r="F703" s="19"/>
      <c r="G703" s="19"/>
      <c r="H703" s="19"/>
      <c r="I703" s="18"/>
      <c r="J703" s="18"/>
      <c r="M703" s="222"/>
      <c r="N703" s="222"/>
      <c r="O703" s="223"/>
      <c r="P703" s="224"/>
      <c r="Q703" s="223"/>
      <c r="R703" s="223"/>
      <c r="S703" s="29"/>
    </row>
    <row r="704" spans="4:19" s="17" customFormat="1" hidden="1">
      <c r="D704" s="18"/>
      <c r="E704" s="18"/>
      <c r="F704" s="19"/>
      <c r="G704" s="19"/>
      <c r="H704" s="19"/>
      <c r="I704" s="18"/>
      <c r="J704" s="18"/>
      <c r="M704" s="222"/>
      <c r="N704" s="222"/>
      <c r="O704" s="223"/>
      <c r="P704" s="224"/>
      <c r="Q704" s="223"/>
      <c r="R704" s="223"/>
      <c r="S704" s="29"/>
    </row>
    <row r="705" spans="4:19" s="17" customFormat="1" hidden="1">
      <c r="D705" s="18"/>
      <c r="E705" s="18"/>
      <c r="F705" s="19"/>
      <c r="G705" s="19"/>
      <c r="H705" s="19"/>
      <c r="I705" s="18"/>
      <c r="J705" s="18"/>
      <c r="M705" s="222"/>
      <c r="N705" s="222"/>
      <c r="O705" s="223"/>
      <c r="P705" s="224"/>
      <c r="Q705" s="223"/>
      <c r="R705" s="223"/>
      <c r="S705" s="29"/>
    </row>
    <row r="706" spans="4:19" s="17" customFormat="1" hidden="1">
      <c r="D706" s="18"/>
      <c r="E706" s="18"/>
      <c r="F706" s="19"/>
      <c r="G706" s="19"/>
      <c r="H706" s="19"/>
      <c r="I706" s="18"/>
      <c r="J706" s="18"/>
      <c r="M706" s="222"/>
      <c r="N706" s="222"/>
      <c r="O706" s="223"/>
      <c r="P706" s="224"/>
      <c r="Q706" s="223"/>
      <c r="R706" s="223"/>
      <c r="S706" s="29"/>
    </row>
    <row r="707" spans="4:19" s="17" customFormat="1" hidden="1">
      <c r="D707" s="18"/>
      <c r="E707" s="18"/>
      <c r="F707" s="19"/>
      <c r="G707" s="19"/>
      <c r="H707" s="19"/>
      <c r="I707" s="18"/>
      <c r="J707" s="18"/>
      <c r="M707" s="222"/>
      <c r="N707" s="222"/>
      <c r="O707" s="223"/>
      <c r="P707" s="224"/>
      <c r="Q707" s="223"/>
      <c r="R707" s="223"/>
      <c r="S707" s="29"/>
    </row>
    <row r="708" spans="4:19" s="17" customFormat="1" hidden="1">
      <c r="D708" s="18"/>
      <c r="E708" s="18"/>
      <c r="F708" s="19"/>
      <c r="G708" s="19"/>
      <c r="H708" s="19"/>
      <c r="I708" s="18"/>
      <c r="J708" s="18"/>
      <c r="M708" s="222"/>
      <c r="N708" s="222"/>
      <c r="O708" s="223"/>
      <c r="P708" s="224"/>
      <c r="Q708" s="223"/>
      <c r="R708" s="223"/>
      <c r="S708" s="29"/>
    </row>
    <row r="709" spans="4:19" s="17" customFormat="1" hidden="1">
      <c r="D709" s="18"/>
      <c r="E709" s="18"/>
      <c r="F709" s="19"/>
      <c r="G709" s="19"/>
      <c r="H709" s="19"/>
      <c r="I709" s="18"/>
      <c r="J709" s="18"/>
      <c r="M709" s="222"/>
      <c r="N709" s="222"/>
      <c r="O709" s="223"/>
      <c r="P709" s="224"/>
      <c r="Q709" s="223"/>
      <c r="R709" s="223"/>
      <c r="S709" s="29"/>
    </row>
    <row r="710" spans="4:19" s="17" customFormat="1" hidden="1">
      <c r="D710" s="18"/>
      <c r="E710" s="18"/>
      <c r="F710" s="19"/>
      <c r="G710" s="19"/>
      <c r="H710" s="19"/>
      <c r="I710" s="18"/>
      <c r="J710" s="18"/>
      <c r="M710" s="222"/>
      <c r="N710" s="222"/>
      <c r="O710" s="223"/>
      <c r="P710" s="224"/>
      <c r="Q710" s="223"/>
      <c r="R710" s="223"/>
      <c r="S710" s="29"/>
    </row>
    <row r="711" spans="4:19" s="17" customFormat="1" hidden="1">
      <c r="D711" s="18"/>
      <c r="E711" s="18"/>
      <c r="F711" s="19"/>
      <c r="G711" s="19"/>
      <c r="H711" s="19"/>
      <c r="I711" s="18"/>
      <c r="J711" s="18"/>
      <c r="M711" s="222"/>
      <c r="N711" s="222"/>
      <c r="O711" s="223"/>
      <c r="P711" s="224"/>
      <c r="Q711" s="223"/>
      <c r="R711" s="223"/>
      <c r="S711" s="29"/>
    </row>
    <row r="712" spans="4:19" s="17" customFormat="1" hidden="1">
      <c r="D712" s="18"/>
      <c r="E712" s="18"/>
      <c r="F712" s="19"/>
      <c r="G712" s="19"/>
      <c r="H712" s="19"/>
      <c r="I712" s="18"/>
      <c r="J712" s="18"/>
      <c r="M712" s="222"/>
      <c r="N712" s="222"/>
      <c r="O712" s="223"/>
      <c r="P712" s="224"/>
      <c r="Q712" s="223"/>
      <c r="R712" s="223"/>
      <c r="S712" s="29"/>
    </row>
    <row r="713" spans="4:19" s="17" customFormat="1" hidden="1">
      <c r="D713" s="18"/>
      <c r="E713" s="18"/>
      <c r="F713" s="19"/>
      <c r="G713" s="19"/>
      <c r="H713" s="19"/>
      <c r="I713" s="18"/>
      <c r="J713" s="18"/>
      <c r="M713" s="222"/>
      <c r="N713" s="222"/>
      <c r="O713" s="223"/>
      <c r="P713" s="224"/>
      <c r="Q713" s="223"/>
      <c r="R713" s="223"/>
      <c r="S713" s="29"/>
    </row>
    <row r="714" spans="4:19" s="17" customFormat="1" hidden="1">
      <c r="D714" s="18"/>
      <c r="E714" s="18"/>
      <c r="F714" s="19"/>
      <c r="G714" s="19"/>
      <c r="H714" s="19"/>
      <c r="I714" s="18"/>
      <c r="J714" s="18"/>
      <c r="M714" s="222"/>
      <c r="N714" s="222"/>
      <c r="O714" s="223"/>
      <c r="P714" s="224"/>
      <c r="Q714" s="223"/>
      <c r="R714" s="223"/>
      <c r="S714" s="29"/>
    </row>
    <row r="715" spans="4:19" s="17" customFormat="1" hidden="1">
      <c r="D715" s="18"/>
      <c r="E715" s="18"/>
      <c r="F715" s="19"/>
      <c r="G715" s="19"/>
      <c r="H715" s="19"/>
      <c r="I715" s="18"/>
      <c r="J715" s="18"/>
      <c r="M715" s="222"/>
      <c r="N715" s="222"/>
      <c r="O715" s="223"/>
      <c r="P715" s="224"/>
      <c r="Q715" s="223"/>
      <c r="R715" s="223"/>
      <c r="S715" s="29"/>
    </row>
    <row r="716" spans="4:19" s="17" customFormat="1" hidden="1">
      <c r="D716" s="18"/>
      <c r="E716" s="18"/>
      <c r="F716" s="19"/>
      <c r="G716" s="19"/>
      <c r="H716" s="19"/>
      <c r="I716" s="18"/>
      <c r="J716" s="18"/>
      <c r="M716" s="222"/>
      <c r="N716" s="222"/>
      <c r="O716" s="223"/>
      <c r="P716" s="224"/>
      <c r="Q716" s="223"/>
      <c r="R716" s="223"/>
      <c r="S716" s="29"/>
    </row>
    <row r="717" spans="4:19" s="17" customFormat="1" hidden="1">
      <c r="D717" s="18"/>
      <c r="E717" s="18"/>
      <c r="F717" s="19"/>
      <c r="G717" s="19"/>
      <c r="H717" s="19"/>
      <c r="I717" s="18"/>
      <c r="J717" s="18"/>
      <c r="M717" s="222"/>
      <c r="N717" s="222"/>
      <c r="O717" s="223"/>
      <c r="P717" s="224"/>
      <c r="Q717" s="223"/>
      <c r="R717" s="223"/>
      <c r="S717" s="29"/>
    </row>
    <row r="718" spans="4:19" s="17" customFormat="1" hidden="1">
      <c r="D718" s="18"/>
      <c r="E718" s="18"/>
      <c r="F718" s="19"/>
      <c r="G718" s="19"/>
      <c r="H718" s="19"/>
      <c r="I718" s="18"/>
      <c r="J718" s="18"/>
      <c r="M718" s="222"/>
      <c r="N718" s="222"/>
      <c r="O718" s="223"/>
      <c r="P718" s="224"/>
      <c r="Q718" s="223"/>
      <c r="R718" s="223"/>
      <c r="S718" s="29"/>
    </row>
    <row r="719" spans="4:19" s="17" customFormat="1" hidden="1">
      <c r="D719" s="18"/>
      <c r="E719" s="18"/>
      <c r="F719" s="19"/>
      <c r="G719" s="19"/>
      <c r="H719" s="19"/>
      <c r="I719" s="18"/>
      <c r="J719" s="18"/>
      <c r="M719" s="222"/>
      <c r="N719" s="222"/>
      <c r="O719" s="223"/>
      <c r="P719" s="224"/>
      <c r="Q719" s="223"/>
      <c r="R719" s="223"/>
      <c r="S719" s="29"/>
    </row>
    <row r="720" spans="4:19" s="17" customFormat="1" hidden="1">
      <c r="D720" s="18"/>
      <c r="E720" s="18"/>
      <c r="F720" s="19"/>
      <c r="G720" s="19"/>
      <c r="H720" s="19"/>
      <c r="I720" s="18"/>
      <c r="J720" s="18"/>
      <c r="M720" s="222"/>
      <c r="N720" s="222"/>
      <c r="O720" s="223"/>
      <c r="P720" s="224"/>
      <c r="Q720" s="223"/>
      <c r="R720" s="223"/>
      <c r="S720" s="29"/>
    </row>
    <row r="721" spans="4:19" s="17" customFormat="1" hidden="1">
      <c r="D721" s="18"/>
      <c r="E721" s="18"/>
      <c r="F721" s="19"/>
      <c r="G721" s="19"/>
      <c r="H721" s="19"/>
      <c r="I721" s="18"/>
      <c r="J721" s="18"/>
      <c r="M721" s="222"/>
      <c r="N721" s="222"/>
      <c r="O721" s="223"/>
      <c r="P721" s="224"/>
      <c r="Q721" s="223"/>
      <c r="R721" s="223"/>
      <c r="S721" s="29"/>
    </row>
    <row r="722" spans="4:19" s="17" customFormat="1" hidden="1">
      <c r="D722" s="18"/>
      <c r="E722" s="18"/>
      <c r="F722" s="19"/>
      <c r="G722" s="19"/>
      <c r="H722" s="19"/>
      <c r="I722" s="18"/>
      <c r="J722" s="18"/>
      <c r="M722" s="222"/>
      <c r="N722" s="222"/>
      <c r="O722" s="223"/>
      <c r="P722" s="224"/>
      <c r="Q722" s="223"/>
      <c r="R722" s="223"/>
      <c r="S722" s="29"/>
    </row>
    <row r="723" spans="4:19" s="17" customFormat="1" hidden="1">
      <c r="D723" s="18"/>
      <c r="E723" s="18"/>
      <c r="F723" s="19"/>
      <c r="G723" s="19"/>
      <c r="H723" s="19"/>
      <c r="I723" s="18"/>
      <c r="J723" s="18"/>
      <c r="M723" s="222"/>
      <c r="N723" s="222"/>
      <c r="O723" s="223"/>
      <c r="P723" s="224"/>
      <c r="Q723" s="223"/>
      <c r="R723" s="223"/>
      <c r="S723" s="29"/>
    </row>
    <row r="724" spans="4:19" s="17" customFormat="1" hidden="1">
      <c r="D724" s="18"/>
      <c r="E724" s="18"/>
      <c r="F724" s="19"/>
      <c r="G724" s="19"/>
      <c r="H724" s="19"/>
      <c r="I724" s="18"/>
      <c r="J724" s="18"/>
      <c r="M724" s="222"/>
      <c r="N724" s="222"/>
      <c r="O724" s="223"/>
      <c r="P724" s="224"/>
      <c r="Q724" s="223"/>
      <c r="R724" s="223"/>
      <c r="S724" s="29"/>
    </row>
    <row r="725" spans="4:19" s="17" customFormat="1" hidden="1">
      <c r="D725" s="18"/>
      <c r="E725" s="18"/>
      <c r="F725" s="19"/>
      <c r="G725" s="19"/>
      <c r="H725" s="19"/>
      <c r="I725" s="18"/>
      <c r="J725" s="18"/>
      <c r="M725" s="222"/>
      <c r="N725" s="222"/>
      <c r="O725" s="223"/>
      <c r="P725" s="224"/>
      <c r="Q725" s="223"/>
      <c r="R725" s="223"/>
      <c r="S725" s="29"/>
    </row>
    <row r="726" spans="4:19" s="17" customFormat="1" hidden="1">
      <c r="D726" s="18"/>
      <c r="E726" s="18"/>
      <c r="F726" s="19"/>
      <c r="G726" s="19"/>
      <c r="H726" s="19"/>
      <c r="I726" s="18"/>
      <c r="J726" s="18"/>
      <c r="M726" s="222"/>
      <c r="N726" s="222"/>
      <c r="O726" s="223"/>
      <c r="P726" s="224"/>
      <c r="Q726" s="223"/>
      <c r="R726" s="223"/>
      <c r="S726" s="29"/>
    </row>
    <row r="727" spans="4:19" s="17" customFormat="1" hidden="1">
      <c r="D727" s="18"/>
      <c r="E727" s="18"/>
      <c r="F727" s="19"/>
      <c r="G727" s="19"/>
      <c r="H727" s="19"/>
      <c r="I727" s="18"/>
      <c r="J727" s="18"/>
      <c r="M727" s="222"/>
      <c r="N727" s="222"/>
      <c r="O727" s="223"/>
      <c r="P727" s="224"/>
      <c r="Q727" s="223"/>
      <c r="R727" s="223"/>
      <c r="S727" s="29"/>
    </row>
    <row r="728" spans="4:19" s="17" customFormat="1" hidden="1">
      <c r="D728" s="18"/>
      <c r="E728" s="18"/>
      <c r="F728" s="19"/>
      <c r="G728" s="19"/>
      <c r="H728" s="19"/>
      <c r="I728" s="18"/>
      <c r="J728" s="18"/>
      <c r="M728" s="222"/>
      <c r="N728" s="222"/>
      <c r="O728" s="223"/>
      <c r="P728" s="224"/>
      <c r="Q728" s="223"/>
      <c r="R728" s="223"/>
      <c r="S728" s="29"/>
    </row>
    <row r="729" spans="4:19" s="17" customFormat="1" hidden="1">
      <c r="D729" s="18"/>
      <c r="E729" s="18"/>
      <c r="F729" s="19"/>
      <c r="G729" s="19"/>
      <c r="H729" s="19"/>
      <c r="I729" s="18"/>
      <c r="J729" s="18"/>
      <c r="M729" s="222"/>
      <c r="N729" s="222"/>
      <c r="O729" s="223"/>
      <c r="P729" s="224"/>
      <c r="Q729" s="223"/>
      <c r="R729" s="223"/>
      <c r="S729" s="29"/>
    </row>
    <row r="730" spans="4:19" s="17" customFormat="1" hidden="1">
      <c r="D730" s="18"/>
      <c r="E730" s="18"/>
      <c r="F730" s="19"/>
      <c r="G730" s="19"/>
      <c r="H730" s="19"/>
      <c r="I730" s="18"/>
      <c r="J730" s="18"/>
      <c r="M730" s="222"/>
      <c r="N730" s="222"/>
      <c r="O730" s="223"/>
      <c r="P730" s="224"/>
      <c r="Q730" s="223"/>
      <c r="R730" s="223"/>
      <c r="S730" s="29"/>
    </row>
    <row r="731" spans="4:19" s="17" customFormat="1" hidden="1">
      <c r="D731" s="18"/>
      <c r="E731" s="18"/>
      <c r="F731" s="19"/>
      <c r="G731" s="19"/>
      <c r="H731" s="19"/>
      <c r="I731" s="18"/>
      <c r="J731" s="18"/>
      <c r="M731" s="222"/>
      <c r="N731" s="222"/>
      <c r="O731" s="223"/>
      <c r="P731" s="224"/>
      <c r="Q731" s="223"/>
      <c r="R731" s="223"/>
      <c r="S731" s="29"/>
    </row>
    <row r="732" spans="4:19" s="17" customFormat="1" hidden="1">
      <c r="D732" s="18"/>
      <c r="E732" s="18"/>
      <c r="F732" s="19"/>
      <c r="G732" s="19"/>
      <c r="H732" s="19"/>
      <c r="I732" s="18"/>
      <c r="J732" s="18"/>
      <c r="M732" s="222"/>
      <c r="N732" s="222"/>
      <c r="O732" s="223"/>
      <c r="P732" s="224"/>
      <c r="Q732" s="223"/>
      <c r="R732" s="223"/>
      <c r="S732" s="29"/>
    </row>
    <row r="733" spans="4:19" s="17" customFormat="1" hidden="1">
      <c r="D733" s="18"/>
      <c r="E733" s="18"/>
      <c r="F733" s="19"/>
      <c r="G733" s="19"/>
      <c r="H733" s="19"/>
      <c r="I733" s="18"/>
      <c r="J733" s="18"/>
      <c r="M733" s="222"/>
      <c r="N733" s="222"/>
      <c r="O733" s="223"/>
      <c r="P733" s="224"/>
      <c r="Q733" s="223"/>
      <c r="R733" s="223"/>
      <c r="S733" s="29"/>
    </row>
    <row r="734" spans="4:19" s="17" customFormat="1" hidden="1">
      <c r="D734" s="18"/>
      <c r="E734" s="18"/>
      <c r="F734" s="19"/>
      <c r="G734" s="19"/>
      <c r="H734" s="19"/>
      <c r="I734" s="18"/>
      <c r="J734" s="18"/>
      <c r="M734" s="222"/>
      <c r="N734" s="222"/>
      <c r="O734" s="223"/>
      <c r="P734" s="224"/>
      <c r="Q734" s="223"/>
      <c r="R734" s="223"/>
      <c r="S734" s="29"/>
    </row>
    <row r="735" spans="4:19" s="17" customFormat="1" hidden="1">
      <c r="D735" s="18"/>
      <c r="E735" s="18"/>
      <c r="F735" s="19"/>
      <c r="G735" s="19"/>
      <c r="H735" s="19"/>
      <c r="I735" s="18"/>
      <c r="J735" s="18"/>
      <c r="M735" s="222"/>
      <c r="N735" s="222"/>
      <c r="O735" s="223"/>
      <c r="P735" s="224"/>
      <c r="Q735" s="223"/>
      <c r="R735" s="223"/>
      <c r="S735" s="29"/>
    </row>
    <row r="736" spans="4:19" s="17" customFormat="1" hidden="1">
      <c r="D736" s="18"/>
      <c r="E736" s="18"/>
      <c r="F736" s="19"/>
      <c r="G736" s="19"/>
      <c r="H736" s="19"/>
      <c r="I736" s="18"/>
      <c r="J736" s="18"/>
      <c r="M736" s="222"/>
      <c r="N736" s="222"/>
      <c r="O736" s="223"/>
      <c r="P736" s="224"/>
      <c r="Q736" s="223"/>
      <c r="R736" s="223"/>
      <c r="S736" s="29"/>
    </row>
    <row r="737" spans="4:19" s="17" customFormat="1" hidden="1">
      <c r="D737" s="18"/>
      <c r="E737" s="18"/>
      <c r="F737" s="19"/>
      <c r="G737" s="19"/>
      <c r="H737" s="19"/>
      <c r="I737" s="18"/>
      <c r="J737" s="18"/>
      <c r="M737" s="222"/>
      <c r="N737" s="222"/>
      <c r="O737" s="223"/>
      <c r="P737" s="224"/>
      <c r="Q737" s="223"/>
      <c r="R737" s="223"/>
      <c r="S737" s="29"/>
    </row>
    <row r="738" spans="4:19" s="17" customFormat="1" hidden="1">
      <c r="D738" s="18"/>
      <c r="E738" s="18"/>
      <c r="F738" s="19"/>
      <c r="G738" s="19"/>
      <c r="H738" s="19"/>
      <c r="I738" s="18"/>
      <c r="J738" s="18"/>
      <c r="M738" s="222"/>
      <c r="N738" s="222"/>
      <c r="O738" s="223"/>
      <c r="P738" s="224"/>
      <c r="Q738" s="223"/>
      <c r="R738" s="223"/>
      <c r="S738" s="29"/>
    </row>
    <row r="739" spans="4:19" s="17" customFormat="1" hidden="1">
      <c r="D739" s="18"/>
      <c r="E739" s="18"/>
      <c r="F739" s="19"/>
      <c r="G739" s="19"/>
      <c r="H739" s="19"/>
      <c r="I739" s="18"/>
      <c r="J739" s="18"/>
      <c r="M739" s="222"/>
      <c r="N739" s="222"/>
      <c r="O739" s="223"/>
      <c r="P739" s="224"/>
      <c r="Q739" s="223"/>
      <c r="R739" s="223"/>
      <c r="S739" s="29"/>
    </row>
    <row r="740" spans="4:19" s="17" customFormat="1" hidden="1">
      <c r="D740" s="18"/>
      <c r="E740" s="18"/>
      <c r="F740" s="19"/>
      <c r="G740" s="19"/>
      <c r="H740" s="19"/>
      <c r="I740" s="18"/>
      <c r="J740" s="18"/>
      <c r="M740" s="222"/>
      <c r="N740" s="222"/>
      <c r="O740" s="223"/>
      <c r="P740" s="224"/>
      <c r="Q740" s="223"/>
      <c r="R740" s="223"/>
      <c r="S740" s="29"/>
    </row>
    <row r="741" spans="4:19" s="17" customFormat="1" hidden="1">
      <c r="D741" s="18"/>
      <c r="E741" s="18"/>
      <c r="F741" s="19"/>
      <c r="G741" s="19"/>
      <c r="H741" s="19"/>
      <c r="I741" s="18"/>
      <c r="J741" s="18"/>
      <c r="M741" s="222"/>
      <c r="N741" s="222"/>
      <c r="O741" s="223"/>
      <c r="P741" s="224"/>
      <c r="Q741" s="223"/>
      <c r="R741" s="223"/>
      <c r="S741" s="29"/>
    </row>
    <row r="742" spans="4:19" s="17" customFormat="1" hidden="1">
      <c r="D742" s="18"/>
      <c r="E742" s="18"/>
      <c r="F742" s="19"/>
      <c r="G742" s="19"/>
      <c r="H742" s="19"/>
      <c r="I742" s="18"/>
      <c r="J742" s="18"/>
      <c r="M742" s="222"/>
      <c r="N742" s="222"/>
      <c r="O742" s="223"/>
      <c r="P742" s="224"/>
      <c r="Q742" s="223"/>
      <c r="R742" s="223"/>
      <c r="S742" s="29"/>
    </row>
    <row r="743" spans="4:19" s="17" customFormat="1" hidden="1">
      <c r="D743" s="18"/>
      <c r="E743" s="18"/>
      <c r="F743" s="19"/>
      <c r="G743" s="19"/>
      <c r="H743" s="19"/>
      <c r="I743" s="18"/>
      <c r="J743" s="18"/>
      <c r="M743" s="222"/>
      <c r="N743" s="222"/>
      <c r="O743" s="223"/>
      <c r="P743" s="224"/>
      <c r="Q743" s="223"/>
      <c r="R743" s="223"/>
      <c r="S743" s="29"/>
    </row>
    <row r="744" spans="4:19" s="17" customFormat="1" hidden="1">
      <c r="D744" s="18"/>
      <c r="E744" s="18"/>
      <c r="F744" s="19"/>
      <c r="G744" s="19"/>
      <c r="H744" s="19"/>
      <c r="I744" s="18"/>
      <c r="J744" s="18"/>
      <c r="M744" s="222"/>
      <c r="N744" s="222"/>
      <c r="O744" s="223"/>
      <c r="P744" s="224"/>
      <c r="Q744" s="223"/>
      <c r="R744" s="223"/>
      <c r="S744" s="29"/>
    </row>
    <row r="745" spans="4:19" s="17" customFormat="1" hidden="1">
      <c r="D745" s="18"/>
      <c r="E745" s="18"/>
      <c r="F745" s="19"/>
      <c r="G745" s="19"/>
      <c r="H745" s="19"/>
      <c r="I745" s="18"/>
      <c r="J745" s="18"/>
      <c r="M745" s="222"/>
      <c r="N745" s="222"/>
      <c r="O745" s="223"/>
      <c r="P745" s="224"/>
      <c r="Q745" s="223"/>
      <c r="R745" s="223"/>
      <c r="S745" s="29"/>
    </row>
    <row r="746" spans="4:19" s="17" customFormat="1" hidden="1">
      <c r="D746" s="18"/>
      <c r="E746" s="18"/>
      <c r="F746" s="19"/>
      <c r="G746" s="19"/>
      <c r="H746" s="19"/>
      <c r="I746" s="18"/>
      <c r="J746" s="18"/>
      <c r="M746" s="222"/>
      <c r="N746" s="222"/>
      <c r="O746" s="223"/>
      <c r="P746" s="224"/>
      <c r="Q746" s="223"/>
      <c r="R746" s="223"/>
      <c r="S746" s="29"/>
    </row>
    <row r="747" spans="4:19" s="17" customFormat="1" hidden="1">
      <c r="D747" s="18"/>
      <c r="E747" s="18"/>
      <c r="F747" s="19"/>
      <c r="G747" s="19"/>
      <c r="H747" s="19"/>
      <c r="I747" s="18"/>
      <c r="J747" s="18"/>
      <c r="M747" s="222"/>
      <c r="N747" s="222"/>
      <c r="O747" s="223"/>
      <c r="P747" s="224"/>
      <c r="Q747" s="223"/>
      <c r="R747" s="223"/>
      <c r="S747" s="29"/>
    </row>
    <row r="748" spans="4:19" s="17" customFormat="1" hidden="1">
      <c r="D748" s="18"/>
      <c r="E748" s="18"/>
      <c r="F748" s="19"/>
      <c r="G748" s="19"/>
      <c r="H748" s="19"/>
      <c r="I748" s="18"/>
      <c r="J748" s="18"/>
      <c r="M748" s="222"/>
      <c r="N748" s="222"/>
      <c r="O748" s="223"/>
      <c r="P748" s="224"/>
      <c r="Q748" s="223"/>
      <c r="R748" s="223"/>
      <c r="S748" s="29"/>
    </row>
    <row r="749" spans="4:19" s="17" customFormat="1" hidden="1">
      <c r="D749" s="18"/>
      <c r="E749" s="18"/>
      <c r="F749" s="19"/>
      <c r="G749" s="19"/>
      <c r="H749" s="19"/>
      <c r="I749" s="18"/>
      <c r="J749" s="18"/>
      <c r="M749" s="222"/>
      <c r="N749" s="222"/>
      <c r="O749" s="223"/>
      <c r="P749" s="224"/>
      <c r="Q749" s="223"/>
      <c r="R749" s="223"/>
      <c r="S749" s="29"/>
    </row>
    <row r="750" spans="4:19" s="17" customFormat="1" hidden="1">
      <c r="D750" s="18"/>
      <c r="E750" s="18"/>
      <c r="F750" s="19"/>
      <c r="G750" s="19"/>
      <c r="H750" s="19"/>
      <c r="I750" s="18"/>
      <c r="J750" s="18"/>
      <c r="M750" s="222"/>
      <c r="N750" s="222"/>
      <c r="O750" s="223"/>
      <c r="P750" s="224"/>
      <c r="Q750" s="223"/>
      <c r="R750" s="223"/>
      <c r="S750" s="29"/>
    </row>
    <row r="751" spans="4:19" s="17" customFormat="1" hidden="1">
      <c r="D751" s="18"/>
      <c r="E751" s="18"/>
      <c r="F751" s="19"/>
      <c r="G751" s="19"/>
      <c r="H751" s="19"/>
      <c r="I751" s="18"/>
      <c r="J751" s="18"/>
      <c r="M751" s="222"/>
      <c r="N751" s="222"/>
      <c r="O751" s="223"/>
      <c r="P751" s="224"/>
      <c r="Q751" s="223"/>
      <c r="R751" s="223"/>
      <c r="S751" s="29"/>
    </row>
    <row r="752" spans="4:19" s="17" customFormat="1" hidden="1">
      <c r="D752" s="18"/>
      <c r="E752" s="18"/>
      <c r="F752" s="19"/>
      <c r="G752" s="19"/>
      <c r="H752" s="19"/>
      <c r="I752" s="18"/>
      <c r="J752" s="18"/>
      <c r="M752" s="222"/>
      <c r="N752" s="222"/>
      <c r="O752" s="223"/>
      <c r="P752" s="224"/>
      <c r="Q752" s="223"/>
      <c r="R752" s="223"/>
      <c r="S752" s="29"/>
    </row>
    <row r="753" spans="4:19" s="17" customFormat="1" hidden="1">
      <c r="D753" s="18"/>
      <c r="E753" s="18"/>
      <c r="F753" s="19"/>
      <c r="G753" s="19"/>
      <c r="H753" s="19"/>
      <c r="I753" s="18"/>
      <c r="J753" s="18"/>
      <c r="M753" s="222"/>
      <c r="N753" s="222"/>
      <c r="O753" s="223"/>
      <c r="P753" s="224"/>
      <c r="Q753" s="223"/>
      <c r="R753" s="223"/>
      <c r="S753" s="29"/>
    </row>
    <row r="754" spans="4:19" s="17" customFormat="1" hidden="1">
      <c r="D754" s="18"/>
      <c r="E754" s="18"/>
      <c r="F754" s="19"/>
      <c r="G754" s="19"/>
      <c r="H754" s="19"/>
      <c r="I754" s="18"/>
      <c r="J754" s="18"/>
      <c r="M754" s="222"/>
      <c r="N754" s="222"/>
      <c r="O754" s="223"/>
      <c r="P754" s="224"/>
      <c r="Q754" s="223"/>
      <c r="R754" s="223"/>
      <c r="S754" s="29"/>
    </row>
    <row r="755" spans="4:19" s="17" customFormat="1" hidden="1">
      <c r="D755" s="18"/>
      <c r="E755" s="18"/>
      <c r="F755" s="19"/>
      <c r="G755" s="19"/>
      <c r="H755" s="19"/>
      <c r="I755" s="18"/>
      <c r="J755" s="18"/>
      <c r="M755" s="222"/>
      <c r="N755" s="222"/>
      <c r="O755" s="223"/>
      <c r="P755" s="224"/>
      <c r="Q755" s="223"/>
      <c r="R755" s="223"/>
      <c r="S755" s="29"/>
    </row>
    <row r="756" spans="4:19" s="17" customFormat="1" hidden="1">
      <c r="D756" s="18"/>
      <c r="E756" s="18"/>
      <c r="F756" s="19"/>
      <c r="G756" s="19"/>
      <c r="H756" s="19"/>
      <c r="I756" s="18"/>
      <c r="J756" s="18"/>
      <c r="M756" s="222"/>
      <c r="N756" s="222"/>
      <c r="O756" s="223"/>
      <c r="P756" s="224"/>
      <c r="Q756" s="223"/>
      <c r="R756" s="223"/>
      <c r="S756" s="29"/>
    </row>
    <row r="757" spans="4:19" s="17" customFormat="1" hidden="1">
      <c r="D757" s="18"/>
      <c r="E757" s="18"/>
      <c r="F757" s="19"/>
      <c r="G757" s="19"/>
      <c r="H757" s="19"/>
      <c r="I757" s="18"/>
      <c r="J757" s="18"/>
      <c r="M757" s="222"/>
      <c r="N757" s="222"/>
      <c r="O757" s="223"/>
      <c r="P757" s="224"/>
      <c r="Q757" s="223"/>
      <c r="R757" s="223"/>
      <c r="S757" s="29"/>
    </row>
    <row r="758" spans="4:19" s="17" customFormat="1" hidden="1">
      <c r="D758" s="18"/>
      <c r="E758" s="18"/>
      <c r="F758" s="19"/>
      <c r="G758" s="19"/>
      <c r="H758" s="19"/>
      <c r="I758" s="18"/>
      <c r="J758" s="18"/>
      <c r="M758" s="222"/>
      <c r="N758" s="222"/>
      <c r="O758" s="223"/>
      <c r="P758" s="224"/>
      <c r="Q758" s="223"/>
      <c r="R758" s="223"/>
      <c r="S758" s="29"/>
    </row>
    <row r="759" spans="4:19" s="17" customFormat="1" hidden="1">
      <c r="D759" s="18"/>
      <c r="E759" s="18"/>
      <c r="F759" s="19"/>
      <c r="G759" s="19"/>
      <c r="H759" s="19"/>
      <c r="I759" s="18"/>
      <c r="J759" s="18"/>
      <c r="M759" s="222"/>
      <c r="N759" s="222"/>
      <c r="O759" s="223"/>
      <c r="P759" s="224"/>
      <c r="Q759" s="223"/>
      <c r="R759" s="223"/>
      <c r="S759" s="29"/>
    </row>
    <row r="760" spans="4:19" s="17" customFormat="1" hidden="1">
      <c r="D760" s="18"/>
      <c r="E760" s="18"/>
      <c r="F760" s="19"/>
      <c r="G760" s="19"/>
      <c r="H760" s="19"/>
      <c r="I760" s="18"/>
      <c r="J760" s="18"/>
      <c r="M760" s="222"/>
      <c r="N760" s="222"/>
      <c r="O760" s="223"/>
      <c r="P760" s="224"/>
      <c r="Q760" s="223"/>
      <c r="R760" s="223"/>
      <c r="S760" s="29"/>
    </row>
    <row r="761" spans="4:19" s="17" customFormat="1" hidden="1">
      <c r="D761" s="18"/>
      <c r="E761" s="18"/>
      <c r="F761" s="19"/>
      <c r="G761" s="19"/>
      <c r="H761" s="19"/>
      <c r="I761" s="18"/>
      <c r="J761" s="18"/>
      <c r="M761" s="222"/>
      <c r="N761" s="222"/>
      <c r="O761" s="223"/>
      <c r="P761" s="224"/>
      <c r="Q761" s="223"/>
      <c r="R761" s="223"/>
      <c r="S761" s="29"/>
    </row>
    <row r="762" spans="4:19" s="17" customFormat="1" hidden="1">
      <c r="D762" s="18"/>
      <c r="E762" s="18"/>
      <c r="F762" s="19"/>
      <c r="G762" s="19"/>
      <c r="H762" s="19"/>
      <c r="I762" s="18"/>
      <c r="J762" s="18"/>
      <c r="M762" s="222"/>
      <c r="N762" s="222"/>
      <c r="O762" s="223"/>
      <c r="P762" s="224"/>
      <c r="Q762" s="223"/>
      <c r="R762" s="223"/>
      <c r="S762" s="29"/>
    </row>
    <row r="763" spans="4:19" s="17" customFormat="1" hidden="1">
      <c r="D763" s="18"/>
      <c r="E763" s="18"/>
      <c r="F763" s="19"/>
      <c r="G763" s="19"/>
      <c r="H763" s="19"/>
      <c r="I763" s="18"/>
      <c r="J763" s="18"/>
      <c r="M763" s="222"/>
      <c r="N763" s="222"/>
      <c r="O763" s="223"/>
      <c r="P763" s="224"/>
      <c r="Q763" s="223"/>
      <c r="R763" s="223"/>
      <c r="S763" s="29"/>
    </row>
    <row r="764" spans="4:19" s="17" customFormat="1" hidden="1">
      <c r="D764" s="18"/>
      <c r="E764" s="18"/>
      <c r="F764" s="19"/>
      <c r="G764" s="19"/>
      <c r="H764" s="19"/>
      <c r="I764" s="18"/>
      <c r="J764" s="18"/>
      <c r="M764" s="222"/>
      <c r="N764" s="222"/>
      <c r="O764" s="223"/>
      <c r="P764" s="224"/>
      <c r="Q764" s="223"/>
      <c r="R764" s="223"/>
      <c r="S764" s="29"/>
    </row>
    <row r="765" spans="4:19" s="17" customFormat="1" hidden="1">
      <c r="D765" s="18"/>
      <c r="E765" s="18"/>
      <c r="F765" s="19"/>
      <c r="G765" s="19"/>
      <c r="H765" s="19"/>
      <c r="I765" s="18"/>
      <c r="J765" s="18"/>
      <c r="M765" s="222"/>
      <c r="N765" s="222"/>
      <c r="O765" s="223"/>
      <c r="P765" s="224"/>
      <c r="Q765" s="223"/>
      <c r="R765" s="223"/>
      <c r="S765" s="29"/>
    </row>
    <row r="766" spans="4:19" s="17" customFormat="1" hidden="1">
      <c r="D766" s="18"/>
      <c r="E766" s="18"/>
      <c r="F766" s="19"/>
      <c r="G766" s="19"/>
      <c r="H766" s="19"/>
      <c r="I766" s="18"/>
      <c r="J766" s="18"/>
      <c r="M766" s="222"/>
      <c r="N766" s="222"/>
      <c r="O766" s="223"/>
      <c r="P766" s="224"/>
      <c r="Q766" s="223"/>
      <c r="R766" s="223"/>
      <c r="S766" s="29"/>
    </row>
    <row r="767" spans="4:19" s="17" customFormat="1" hidden="1">
      <c r="D767" s="18"/>
      <c r="E767" s="18"/>
      <c r="F767" s="19"/>
      <c r="G767" s="19"/>
      <c r="H767" s="19"/>
      <c r="I767" s="18"/>
      <c r="J767" s="18"/>
      <c r="M767" s="222"/>
      <c r="N767" s="222"/>
      <c r="O767" s="223"/>
      <c r="P767" s="224"/>
      <c r="Q767" s="223"/>
      <c r="R767" s="223"/>
      <c r="S767" s="29"/>
    </row>
    <row r="768" spans="4:19" s="17" customFormat="1" hidden="1">
      <c r="D768" s="18"/>
      <c r="E768" s="18"/>
      <c r="F768" s="19"/>
      <c r="G768" s="19"/>
      <c r="H768" s="19"/>
      <c r="I768" s="18"/>
      <c r="J768" s="18"/>
      <c r="M768" s="222"/>
      <c r="N768" s="222"/>
      <c r="O768" s="223"/>
      <c r="P768" s="224"/>
      <c r="Q768" s="223"/>
      <c r="R768" s="223"/>
      <c r="S768" s="29"/>
    </row>
    <row r="769" spans="4:19" s="17" customFormat="1" hidden="1">
      <c r="D769" s="18"/>
      <c r="E769" s="18"/>
      <c r="F769" s="19"/>
      <c r="G769" s="19"/>
      <c r="H769" s="19"/>
      <c r="I769" s="18"/>
      <c r="J769" s="18"/>
      <c r="M769" s="222"/>
      <c r="N769" s="222"/>
      <c r="O769" s="223"/>
      <c r="P769" s="224"/>
      <c r="Q769" s="223"/>
      <c r="R769" s="223"/>
      <c r="S769" s="29"/>
    </row>
    <row r="770" spans="4:19" s="17" customFormat="1" hidden="1">
      <c r="D770" s="18"/>
      <c r="E770" s="18"/>
      <c r="F770" s="19"/>
      <c r="G770" s="19"/>
      <c r="H770" s="19"/>
      <c r="I770" s="18"/>
      <c r="J770" s="18"/>
      <c r="M770" s="222"/>
      <c r="N770" s="222"/>
      <c r="O770" s="223"/>
      <c r="P770" s="224"/>
      <c r="Q770" s="223"/>
      <c r="R770" s="223"/>
      <c r="S770" s="29"/>
    </row>
    <row r="771" spans="4:19" s="17" customFormat="1" hidden="1">
      <c r="D771" s="18"/>
      <c r="E771" s="18"/>
      <c r="F771" s="19"/>
      <c r="G771" s="19"/>
      <c r="H771" s="19"/>
      <c r="I771" s="18"/>
      <c r="J771" s="18"/>
      <c r="M771" s="222"/>
      <c r="N771" s="222"/>
      <c r="O771" s="223"/>
      <c r="P771" s="224"/>
      <c r="Q771" s="223"/>
      <c r="R771" s="223"/>
      <c r="S771" s="29"/>
    </row>
    <row r="772" spans="4:19" s="17" customFormat="1" hidden="1">
      <c r="D772" s="18"/>
      <c r="E772" s="18"/>
      <c r="F772" s="19"/>
      <c r="G772" s="19"/>
      <c r="H772" s="19"/>
      <c r="I772" s="18"/>
      <c r="J772" s="18"/>
      <c r="M772" s="222"/>
      <c r="N772" s="222"/>
      <c r="O772" s="223"/>
      <c r="P772" s="224"/>
      <c r="Q772" s="223"/>
      <c r="R772" s="223"/>
      <c r="S772" s="29"/>
    </row>
    <row r="773" spans="4:19" s="17" customFormat="1" hidden="1">
      <c r="D773" s="18"/>
      <c r="E773" s="18"/>
      <c r="F773" s="19"/>
      <c r="G773" s="19"/>
      <c r="H773" s="19"/>
      <c r="I773" s="18"/>
      <c r="J773" s="18"/>
      <c r="M773" s="222"/>
      <c r="N773" s="222"/>
      <c r="O773" s="223"/>
      <c r="P773" s="224"/>
      <c r="Q773" s="223"/>
      <c r="R773" s="223"/>
      <c r="S773" s="29"/>
    </row>
    <row r="774" spans="4:19" s="17" customFormat="1" hidden="1">
      <c r="D774" s="18"/>
      <c r="E774" s="18"/>
      <c r="F774" s="19"/>
      <c r="G774" s="19"/>
      <c r="H774" s="19"/>
      <c r="I774" s="18"/>
      <c r="J774" s="18"/>
      <c r="M774" s="222"/>
      <c r="N774" s="222"/>
      <c r="O774" s="223"/>
      <c r="P774" s="224"/>
      <c r="Q774" s="223"/>
      <c r="R774" s="223"/>
      <c r="S774" s="29"/>
    </row>
    <row r="775" spans="4:19" s="17" customFormat="1" hidden="1">
      <c r="D775" s="18"/>
      <c r="E775" s="18"/>
      <c r="F775" s="19"/>
      <c r="G775" s="19"/>
      <c r="H775" s="19"/>
      <c r="I775" s="18"/>
      <c r="J775" s="18"/>
      <c r="M775" s="222"/>
      <c r="N775" s="222"/>
      <c r="O775" s="223"/>
      <c r="P775" s="224"/>
      <c r="Q775" s="223"/>
      <c r="R775" s="223"/>
      <c r="S775" s="29"/>
    </row>
    <row r="776" spans="4:19" s="17" customFormat="1" hidden="1">
      <c r="D776" s="18"/>
      <c r="E776" s="18"/>
      <c r="F776" s="19"/>
      <c r="G776" s="19"/>
      <c r="H776" s="19"/>
      <c r="I776" s="18"/>
      <c r="J776" s="18"/>
      <c r="M776" s="222"/>
      <c r="N776" s="222"/>
      <c r="O776" s="223"/>
      <c r="P776" s="224"/>
      <c r="Q776" s="223"/>
      <c r="R776" s="223"/>
      <c r="S776" s="29"/>
    </row>
    <row r="777" spans="4:19" s="17" customFormat="1" hidden="1">
      <c r="D777" s="18"/>
      <c r="E777" s="18"/>
      <c r="F777" s="19"/>
      <c r="G777" s="19"/>
      <c r="H777" s="19"/>
      <c r="I777" s="18"/>
      <c r="J777" s="18"/>
      <c r="M777" s="222"/>
      <c r="N777" s="222"/>
      <c r="O777" s="223"/>
      <c r="P777" s="224"/>
      <c r="Q777" s="223"/>
      <c r="R777" s="223"/>
      <c r="S777" s="29"/>
    </row>
    <row r="778" spans="4:19" s="17" customFormat="1" hidden="1">
      <c r="D778" s="18"/>
      <c r="E778" s="18"/>
      <c r="F778" s="19"/>
      <c r="G778" s="19"/>
      <c r="H778" s="19"/>
      <c r="I778" s="18"/>
      <c r="J778" s="18"/>
      <c r="M778" s="222"/>
      <c r="N778" s="222"/>
      <c r="O778" s="223"/>
      <c r="P778" s="224"/>
      <c r="Q778" s="223"/>
      <c r="R778" s="223"/>
      <c r="S778" s="29"/>
    </row>
    <row r="779" spans="4:19" s="17" customFormat="1" hidden="1">
      <c r="D779" s="18"/>
      <c r="E779" s="18"/>
      <c r="F779" s="19"/>
      <c r="G779" s="19"/>
      <c r="H779" s="19"/>
      <c r="I779" s="18"/>
      <c r="J779" s="18"/>
      <c r="M779" s="222"/>
      <c r="N779" s="222"/>
      <c r="O779" s="223"/>
      <c r="P779" s="224"/>
      <c r="Q779" s="223"/>
      <c r="R779" s="223"/>
      <c r="S779" s="29"/>
    </row>
    <row r="780" spans="4:19" s="17" customFormat="1" hidden="1">
      <c r="D780" s="18"/>
      <c r="E780" s="18"/>
      <c r="F780" s="19"/>
      <c r="G780" s="19"/>
      <c r="H780" s="19"/>
      <c r="I780" s="18"/>
      <c r="J780" s="18"/>
      <c r="M780" s="222"/>
      <c r="N780" s="222"/>
      <c r="O780" s="223"/>
      <c r="P780" s="224"/>
      <c r="Q780" s="223"/>
      <c r="R780" s="223"/>
      <c r="S780" s="29"/>
    </row>
    <row r="781" spans="4:19" s="17" customFormat="1" hidden="1">
      <c r="D781" s="18"/>
      <c r="E781" s="18"/>
      <c r="F781" s="19"/>
      <c r="G781" s="19"/>
      <c r="H781" s="19"/>
      <c r="I781" s="18"/>
      <c r="J781" s="18"/>
      <c r="M781" s="222"/>
      <c r="N781" s="222"/>
      <c r="O781" s="223"/>
      <c r="P781" s="224"/>
      <c r="Q781" s="223"/>
      <c r="R781" s="223"/>
      <c r="S781" s="29"/>
    </row>
    <row r="782" spans="4:19" s="17" customFormat="1" hidden="1">
      <c r="D782" s="18"/>
      <c r="E782" s="18"/>
      <c r="F782" s="19"/>
      <c r="G782" s="19"/>
      <c r="H782" s="19"/>
      <c r="I782" s="18"/>
      <c r="J782" s="18"/>
      <c r="M782" s="222"/>
      <c r="N782" s="222"/>
      <c r="O782" s="223"/>
      <c r="P782" s="224"/>
      <c r="Q782" s="223"/>
      <c r="R782" s="223"/>
      <c r="S782" s="29"/>
    </row>
    <row r="783" spans="4:19" s="17" customFormat="1" hidden="1">
      <c r="D783" s="18"/>
      <c r="E783" s="18"/>
      <c r="F783" s="19"/>
      <c r="G783" s="19"/>
      <c r="H783" s="19"/>
      <c r="I783" s="18"/>
      <c r="J783" s="18"/>
      <c r="M783" s="222"/>
      <c r="N783" s="222"/>
      <c r="O783" s="223"/>
      <c r="P783" s="224"/>
      <c r="Q783" s="223"/>
      <c r="R783" s="223"/>
      <c r="S783" s="29"/>
    </row>
    <row r="784" spans="4:19" s="17" customFormat="1" hidden="1">
      <c r="D784" s="18"/>
      <c r="E784" s="18"/>
      <c r="F784" s="19"/>
      <c r="G784" s="19"/>
      <c r="H784" s="19"/>
      <c r="I784" s="18"/>
      <c r="J784" s="18"/>
      <c r="M784" s="222"/>
      <c r="N784" s="222"/>
      <c r="O784" s="223"/>
      <c r="P784" s="224"/>
      <c r="Q784" s="223"/>
      <c r="R784" s="223"/>
      <c r="S784" s="29"/>
    </row>
    <row r="785" spans="4:19" s="17" customFormat="1" hidden="1">
      <c r="D785" s="18"/>
      <c r="E785" s="18"/>
      <c r="F785" s="19"/>
      <c r="G785" s="19"/>
      <c r="H785" s="19"/>
      <c r="I785" s="18"/>
      <c r="J785" s="18"/>
      <c r="M785" s="222"/>
      <c r="N785" s="222"/>
      <c r="O785" s="223"/>
      <c r="P785" s="224"/>
      <c r="Q785" s="223"/>
      <c r="R785" s="223"/>
      <c r="S785" s="29"/>
    </row>
    <row r="786" spans="4:19" s="17" customFormat="1" hidden="1">
      <c r="D786" s="18"/>
      <c r="E786" s="18"/>
      <c r="F786" s="19"/>
      <c r="G786" s="19"/>
      <c r="H786" s="19"/>
      <c r="I786" s="18"/>
      <c r="J786" s="18"/>
      <c r="M786" s="222"/>
      <c r="N786" s="222"/>
      <c r="O786" s="223"/>
      <c r="P786" s="224"/>
      <c r="Q786" s="223"/>
      <c r="R786" s="223"/>
      <c r="S786" s="29"/>
    </row>
    <row r="787" spans="4:19" s="17" customFormat="1" hidden="1">
      <c r="D787" s="18"/>
      <c r="E787" s="18"/>
      <c r="F787" s="19"/>
      <c r="G787" s="19"/>
      <c r="H787" s="19"/>
      <c r="I787" s="18"/>
      <c r="J787" s="18"/>
      <c r="M787" s="222"/>
      <c r="N787" s="222"/>
      <c r="O787" s="223"/>
      <c r="P787" s="224"/>
      <c r="Q787" s="223"/>
      <c r="R787" s="223"/>
      <c r="S787" s="29"/>
    </row>
    <row r="788" spans="4:19" s="17" customFormat="1" hidden="1">
      <c r="D788" s="18"/>
      <c r="E788" s="18"/>
      <c r="F788" s="19"/>
      <c r="G788" s="19"/>
      <c r="H788" s="19"/>
      <c r="I788" s="18"/>
      <c r="J788" s="18"/>
      <c r="M788" s="222"/>
      <c r="N788" s="222"/>
      <c r="O788" s="223"/>
      <c r="P788" s="224"/>
      <c r="Q788" s="223"/>
      <c r="R788" s="223"/>
      <c r="S788" s="29"/>
    </row>
    <row r="789" spans="4:19" s="17" customFormat="1" hidden="1">
      <c r="D789" s="18"/>
      <c r="E789" s="18"/>
      <c r="F789" s="19"/>
      <c r="G789" s="19"/>
      <c r="H789" s="19"/>
      <c r="I789" s="18"/>
      <c r="J789" s="18"/>
      <c r="M789" s="222"/>
      <c r="N789" s="222"/>
      <c r="O789" s="223"/>
      <c r="P789" s="224"/>
      <c r="Q789" s="223"/>
      <c r="R789" s="223"/>
      <c r="S789" s="29"/>
    </row>
    <row r="790" spans="4:19" s="17" customFormat="1" hidden="1">
      <c r="D790" s="18"/>
      <c r="E790" s="18"/>
      <c r="F790" s="19"/>
      <c r="G790" s="19"/>
      <c r="H790" s="19"/>
      <c r="I790" s="18"/>
      <c r="J790" s="18"/>
      <c r="M790" s="222"/>
      <c r="N790" s="222"/>
      <c r="O790" s="223"/>
      <c r="P790" s="224"/>
      <c r="Q790" s="223"/>
      <c r="R790" s="223"/>
      <c r="S790" s="29"/>
    </row>
    <row r="791" spans="4:19" s="17" customFormat="1" hidden="1">
      <c r="D791" s="18"/>
      <c r="E791" s="18"/>
      <c r="F791" s="19"/>
      <c r="G791" s="19"/>
      <c r="H791" s="19"/>
      <c r="I791" s="18"/>
      <c r="J791" s="18"/>
      <c r="M791" s="222"/>
      <c r="N791" s="222"/>
      <c r="O791" s="223"/>
      <c r="P791" s="224"/>
      <c r="Q791" s="223"/>
      <c r="R791" s="223"/>
      <c r="S791" s="29"/>
    </row>
    <row r="792" spans="4:19" s="17" customFormat="1" hidden="1">
      <c r="D792" s="18"/>
      <c r="E792" s="18"/>
      <c r="F792" s="19"/>
      <c r="G792" s="19"/>
      <c r="H792" s="19"/>
      <c r="I792" s="18"/>
      <c r="J792" s="18"/>
      <c r="M792" s="222"/>
      <c r="N792" s="222"/>
      <c r="O792" s="223"/>
      <c r="P792" s="224"/>
      <c r="Q792" s="223"/>
      <c r="R792" s="223"/>
      <c r="S792" s="29"/>
    </row>
    <row r="793" spans="4:19" s="17" customFormat="1" hidden="1">
      <c r="D793" s="18"/>
      <c r="E793" s="18"/>
      <c r="F793" s="19"/>
      <c r="G793" s="19"/>
      <c r="H793" s="19"/>
      <c r="I793" s="18"/>
      <c r="J793" s="18"/>
      <c r="M793" s="222"/>
      <c r="N793" s="222"/>
      <c r="O793" s="223"/>
      <c r="P793" s="224"/>
      <c r="Q793" s="223"/>
      <c r="R793" s="223"/>
      <c r="S793" s="29"/>
    </row>
    <row r="794" spans="4:19" s="17" customFormat="1" hidden="1">
      <c r="D794" s="18"/>
      <c r="E794" s="18"/>
      <c r="F794" s="19"/>
      <c r="G794" s="19"/>
      <c r="H794" s="19"/>
      <c r="I794" s="18"/>
      <c r="J794" s="18"/>
      <c r="M794" s="222"/>
      <c r="N794" s="222"/>
      <c r="O794" s="223"/>
      <c r="P794" s="224"/>
      <c r="Q794" s="223"/>
      <c r="R794" s="223"/>
      <c r="S794" s="29"/>
    </row>
    <row r="795" spans="4:19" s="17" customFormat="1" hidden="1">
      <c r="D795" s="18"/>
      <c r="E795" s="18"/>
      <c r="F795" s="19"/>
      <c r="G795" s="19"/>
      <c r="H795" s="19"/>
      <c r="I795" s="18"/>
      <c r="J795" s="18"/>
      <c r="M795" s="222"/>
      <c r="N795" s="222"/>
      <c r="O795" s="223"/>
      <c r="P795" s="224"/>
      <c r="Q795" s="223"/>
      <c r="R795" s="223"/>
      <c r="S795" s="29"/>
    </row>
    <row r="796" spans="4:19" s="17" customFormat="1" hidden="1">
      <c r="D796" s="18"/>
      <c r="E796" s="18"/>
      <c r="F796" s="19"/>
      <c r="G796" s="19"/>
      <c r="H796" s="19"/>
      <c r="I796" s="18"/>
      <c r="J796" s="18"/>
      <c r="M796" s="222"/>
      <c r="N796" s="222"/>
      <c r="O796" s="223"/>
      <c r="P796" s="224"/>
      <c r="Q796" s="223"/>
      <c r="R796" s="223"/>
      <c r="S796" s="29"/>
    </row>
    <row r="797" spans="4:19" s="17" customFormat="1" hidden="1">
      <c r="D797" s="18"/>
      <c r="E797" s="18"/>
      <c r="F797" s="19"/>
      <c r="G797" s="19"/>
      <c r="H797" s="19"/>
      <c r="I797" s="18"/>
      <c r="J797" s="18"/>
      <c r="M797" s="222"/>
      <c r="N797" s="222"/>
      <c r="O797" s="223"/>
      <c r="P797" s="224"/>
      <c r="Q797" s="223"/>
      <c r="R797" s="223"/>
      <c r="S797" s="29"/>
    </row>
    <row r="798" spans="4:19" s="17" customFormat="1" hidden="1">
      <c r="D798" s="18"/>
      <c r="E798" s="18"/>
      <c r="F798" s="19"/>
      <c r="G798" s="19"/>
      <c r="H798" s="19"/>
      <c r="I798" s="18"/>
      <c r="J798" s="18"/>
      <c r="M798" s="222"/>
      <c r="N798" s="222"/>
      <c r="O798" s="223"/>
      <c r="P798" s="224"/>
      <c r="Q798" s="223"/>
      <c r="R798" s="223"/>
      <c r="S798" s="29"/>
    </row>
    <row r="799" spans="4:19" s="17" customFormat="1" hidden="1">
      <c r="D799" s="18"/>
      <c r="E799" s="18"/>
      <c r="F799" s="19"/>
      <c r="G799" s="19"/>
      <c r="H799" s="19"/>
      <c r="I799" s="18"/>
      <c r="J799" s="18"/>
      <c r="M799" s="222"/>
      <c r="N799" s="222"/>
      <c r="O799" s="223"/>
      <c r="P799" s="224"/>
      <c r="Q799" s="223"/>
      <c r="R799" s="223"/>
      <c r="S799" s="29"/>
    </row>
    <row r="800" spans="4:19" s="17" customFormat="1" hidden="1">
      <c r="D800" s="18"/>
      <c r="E800" s="18"/>
      <c r="F800" s="19"/>
      <c r="G800" s="19"/>
      <c r="H800" s="19"/>
      <c r="I800" s="18"/>
      <c r="J800" s="18"/>
      <c r="M800" s="222"/>
      <c r="N800" s="222"/>
      <c r="O800" s="223"/>
      <c r="P800" s="224"/>
      <c r="Q800" s="223"/>
      <c r="R800" s="223"/>
      <c r="S800" s="29"/>
    </row>
    <row r="801" spans="4:19" s="17" customFormat="1" hidden="1">
      <c r="D801" s="18"/>
      <c r="E801" s="18"/>
      <c r="F801" s="19"/>
      <c r="G801" s="19"/>
      <c r="H801" s="19"/>
      <c r="I801" s="18"/>
      <c r="J801" s="18"/>
      <c r="M801" s="222"/>
      <c r="N801" s="222"/>
      <c r="O801" s="223"/>
      <c r="P801" s="224"/>
      <c r="Q801" s="223"/>
      <c r="R801" s="223"/>
      <c r="S801" s="29"/>
    </row>
    <row r="802" spans="4:19" s="17" customFormat="1" hidden="1">
      <c r="D802" s="18"/>
      <c r="E802" s="18"/>
      <c r="F802" s="19"/>
      <c r="G802" s="19"/>
      <c r="H802" s="19"/>
      <c r="I802" s="18"/>
      <c r="J802" s="18"/>
      <c r="M802" s="222"/>
      <c r="N802" s="222"/>
      <c r="O802" s="223"/>
      <c r="P802" s="224"/>
      <c r="Q802" s="223"/>
      <c r="R802" s="223"/>
      <c r="S802" s="29"/>
    </row>
    <row r="803" spans="4:19" s="17" customFormat="1" hidden="1">
      <c r="D803" s="18"/>
      <c r="E803" s="18"/>
      <c r="F803" s="19"/>
      <c r="G803" s="19"/>
      <c r="H803" s="19"/>
      <c r="I803" s="18"/>
      <c r="J803" s="18"/>
      <c r="M803" s="222"/>
      <c r="N803" s="222"/>
      <c r="O803" s="223"/>
      <c r="P803" s="224"/>
      <c r="Q803" s="223"/>
      <c r="R803" s="223"/>
      <c r="S803" s="29"/>
    </row>
    <row r="804" spans="4:19" s="17" customFormat="1" hidden="1">
      <c r="D804" s="18"/>
      <c r="E804" s="18"/>
      <c r="F804" s="19"/>
      <c r="G804" s="19"/>
      <c r="H804" s="19"/>
      <c r="I804" s="18"/>
      <c r="J804" s="18"/>
      <c r="M804" s="222"/>
      <c r="N804" s="222"/>
      <c r="O804" s="223"/>
      <c r="P804" s="224"/>
      <c r="Q804" s="223"/>
      <c r="R804" s="223"/>
      <c r="S804" s="29"/>
    </row>
    <row r="805" spans="4:19" s="17" customFormat="1" hidden="1">
      <c r="D805" s="18"/>
      <c r="E805" s="18"/>
      <c r="F805" s="19"/>
      <c r="G805" s="19"/>
      <c r="H805" s="19"/>
      <c r="I805" s="18"/>
      <c r="J805" s="18"/>
      <c r="M805" s="222"/>
      <c r="N805" s="222"/>
      <c r="O805" s="223"/>
      <c r="P805" s="224"/>
      <c r="Q805" s="223"/>
      <c r="R805" s="223"/>
      <c r="S805" s="29"/>
    </row>
    <row r="806" spans="4:19" s="17" customFormat="1" hidden="1">
      <c r="D806" s="18"/>
      <c r="E806" s="18"/>
      <c r="F806" s="19"/>
      <c r="G806" s="19"/>
      <c r="H806" s="19"/>
      <c r="I806" s="18"/>
      <c r="J806" s="18"/>
      <c r="M806" s="222"/>
      <c r="N806" s="222"/>
      <c r="O806" s="223"/>
      <c r="P806" s="224"/>
      <c r="Q806" s="223"/>
      <c r="R806" s="223"/>
      <c r="S806" s="29"/>
    </row>
    <row r="807" spans="4:19" s="17" customFormat="1" hidden="1">
      <c r="D807" s="18"/>
      <c r="E807" s="18"/>
      <c r="F807" s="19"/>
      <c r="G807" s="19"/>
      <c r="H807" s="19"/>
      <c r="I807" s="18"/>
      <c r="J807" s="18"/>
      <c r="M807" s="222"/>
      <c r="N807" s="222"/>
      <c r="O807" s="223"/>
      <c r="P807" s="224"/>
      <c r="Q807" s="223"/>
      <c r="R807" s="223"/>
      <c r="S807" s="29"/>
    </row>
    <row r="808" spans="4:19" s="17" customFormat="1" hidden="1">
      <c r="D808" s="18"/>
      <c r="E808" s="18"/>
      <c r="F808" s="19"/>
      <c r="G808" s="19"/>
      <c r="H808" s="19"/>
      <c r="I808" s="18"/>
      <c r="J808" s="18"/>
      <c r="M808" s="222"/>
      <c r="N808" s="222"/>
      <c r="O808" s="223"/>
      <c r="P808" s="224"/>
      <c r="Q808" s="223"/>
      <c r="R808" s="223"/>
      <c r="S808" s="29"/>
    </row>
    <row r="809" spans="4:19" s="17" customFormat="1" hidden="1">
      <c r="D809" s="18"/>
      <c r="E809" s="18"/>
      <c r="F809" s="19"/>
      <c r="G809" s="19"/>
      <c r="H809" s="19"/>
      <c r="I809" s="18"/>
      <c r="J809" s="18"/>
      <c r="M809" s="222"/>
      <c r="N809" s="222"/>
      <c r="O809" s="223"/>
      <c r="P809" s="224"/>
      <c r="Q809" s="223"/>
      <c r="R809" s="223"/>
      <c r="S809" s="29"/>
    </row>
    <row r="810" spans="4:19" s="17" customFormat="1" hidden="1">
      <c r="D810" s="18"/>
      <c r="E810" s="18"/>
      <c r="F810" s="19"/>
      <c r="G810" s="19"/>
      <c r="H810" s="19"/>
      <c r="I810" s="18"/>
      <c r="J810" s="18"/>
      <c r="M810" s="222"/>
      <c r="N810" s="222"/>
      <c r="O810" s="223"/>
      <c r="P810" s="224"/>
      <c r="Q810" s="223"/>
      <c r="R810" s="223"/>
      <c r="S810" s="29"/>
    </row>
    <row r="811" spans="4:19" s="17" customFormat="1" hidden="1">
      <c r="D811" s="18"/>
      <c r="E811" s="18"/>
      <c r="F811" s="19"/>
      <c r="G811" s="19"/>
      <c r="H811" s="19"/>
      <c r="I811" s="18"/>
      <c r="J811" s="18"/>
      <c r="M811" s="222"/>
      <c r="N811" s="222"/>
      <c r="O811" s="223"/>
      <c r="P811" s="224"/>
      <c r="Q811" s="223"/>
      <c r="R811" s="223"/>
      <c r="S811" s="29"/>
    </row>
    <row r="812" spans="4:19" s="17" customFormat="1" hidden="1">
      <c r="D812" s="18"/>
      <c r="E812" s="18"/>
      <c r="F812" s="19"/>
      <c r="G812" s="19"/>
      <c r="H812" s="19"/>
      <c r="I812" s="18"/>
      <c r="J812" s="18"/>
      <c r="M812" s="222"/>
      <c r="N812" s="222"/>
      <c r="O812" s="223"/>
      <c r="P812" s="224"/>
      <c r="Q812" s="223"/>
      <c r="R812" s="223"/>
      <c r="S812" s="29"/>
    </row>
    <row r="813" spans="4:19" s="17" customFormat="1" hidden="1">
      <c r="D813" s="18"/>
      <c r="E813" s="18"/>
      <c r="F813" s="19"/>
      <c r="G813" s="19"/>
      <c r="H813" s="19"/>
      <c r="I813" s="18"/>
      <c r="J813" s="18"/>
      <c r="M813" s="222"/>
      <c r="N813" s="222"/>
      <c r="O813" s="223"/>
      <c r="P813" s="224"/>
      <c r="Q813" s="223"/>
      <c r="R813" s="223"/>
      <c r="S813" s="29"/>
    </row>
    <row r="814" spans="4:19" s="17" customFormat="1" hidden="1">
      <c r="D814" s="18"/>
      <c r="E814" s="18"/>
      <c r="F814" s="19"/>
      <c r="G814" s="19"/>
      <c r="H814" s="19"/>
      <c r="I814" s="18"/>
      <c r="J814" s="18"/>
      <c r="M814" s="222"/>
      <c r="N814" s="222"/>
      <c r="O814" s="223"/>
      <c r="P814" s="224"/>
      <c r="Q814" s="223"/>
      <c r="R814" s="223"/>
      <c r="S814" s="29"/>
    </row>
    <row r="815" spans="4:19" s="17" customFormat="1" hidden="1">
      <c r="D815" s="18"/>
      <c r="E815" s="18"/>
      <c r="F815" s="19"/>
      <c r="G815" s="19"/>
      <c r="H815" s="19"/>
      <c r="I815" s="18"/>
      <c r="J815" s="18"/>
      <c r="M815" s="222"/>
      <c r="N815" s="222"/>
      <c r="O815" s="223"/>
      <c r="P815" s="224"/>
      <c r="Q815" s="223"/>
      <c r="R815" s="223"/>
      <c r="S815" s="29"/>
    </row>
    <row r="816" spans="4:19" s="17" customFormat="1" hidden="1">
      <c r="D816" s="18"/>
      <c r="E816" s="18"/>
      <c r="F816" s="19"/>
      <c r="G816" s="19"/>
      <c r="H816" s="19"/>
      <c r="I816" s="18"/>
      <c r="J816" s="18"/>
      <c r="M816" s="222"/>
      <c r="N816" s="222"/>
      <c r="O816" s="223"/>
      <c r="P816" s="224"/>
      <c r="Q816" s="223"/>
      <c r="R816" s="223"/>
      <c r="S816" s="29"/>
    </row>
    <row r="817" spans="4:19" s="17" customFormat="1" hidden="1">
      <c r="D817" s="18"/>
      <c r="E817" s="18"/>
      <c r="F817" s="19"/>
      <c r="G817" s="19"/>
      <c r="H817" s="19"/>
      <c r="I817" s="18"/>
      <c r="J817" s="18"/>
      <c r="M817" s="222"/>
      <c r="N817" s="222"/>
      <c r="O817" s="223"/>
      <c r="P817" s="224"/>
      <c r="Q817" s="223"/>
      <c r="R817" s="223"/>
      <c r="S817" s="29"/>
    </row>
    <row r="818" spans="4:19" s="17" customFormat="1" hidden="1">
      <c r="D818" s="18"/>
      <c r="E818" s="18"/>
      <c r="F818" s="19"/>
      <c r="G818" s="19"/>
      <c r="H818" s="19"/>
      <c r="I818" s="18"/>
      <c r="J818" s="18"/>
      <c r="M818" s="222"/>
      <c r="N818" s="222"/>
      <c r="O818" s="223"/>
      <c r="P818" s="224"/>
      <c r="Q818" s="223"/>
      <c r="R818" s="223"/>
      <c r="S818" s="29"/>
    </row>
    <row r="819" spans="4:19" s="17" customFormat="1" hidden="1">
      <c r="D819" s="18"/>
      <c r="E819" s="18"/>
      <c r="F819" s="19"/>
      <c r="G819" s="19"/>
      <c r="H819" s="19"/>
      <c r="I819" s="18"/>
      <c r="J819" s="18"/>
      <c r="M819" s="222"/>
      <c r="N819" s="222"/>
      <c r="O819" s="223"/>
      <c r="P819" s="224"/>
      <c r="Q819" s="223"/>
      <c r="R819" s="223"/>
      <c r="S819" s="29"/>
    </row>
    <row r="820" spans="4:19" s="17" customFormat="1" hidden="1">
      <c r="D820" s="18"/>
      <c r="E820" s="18"/>
      <c r="F820" s="19"/>
      <c r="G820" s="19"/>
      <c r="H820" s="19"/>
      <c r="I820" s="18"/>
      <c r="J820" s="18"/>
      <c r="M820" s="222"/>
      <c r="N820" s="222"/>
      <c r="O820" s="223"/>
      <c r="P820" s="224"/>
      <c r="Q820" s="223"/>
      <c r="R820" s="223"/>
      <c r="S820" s="29"/>
    </row>
    <row r="821" spans="4:19" s="17" customFormat="1" hidden="1">
      <c r="D821" s="18"/>
      <c r="E821" s="18"/>
      <c r="F821" s="19"/>
      <c r="G821" s="19"/>
      <c r="H821" s="19"/>
      <c r="I821" s="18"/>
      <c r="J821" s="18"/>
      <c r="M821" s="222"/>
      <c r="N821" s="222"/>
      <c r="O821" s="223"/>
      <c r="P821" s="224"/>
      <c r="Q821" s="223"/>
      <c r="R821" s="223"/>
      <c r="S821" s="29"/>
    </row>
    <row r="822" spans="4:19" s="17" customFormat="1" hidden="1">
      <c r="D822" s="18"/>
      <c r="E822" s="18"/>
      <c r="F822" s="19"/>
      <c r="G822" s="19"/>
      <c r="H822" s="19"/>
      <c r="I822" s="18"/>
      <c r="J822" s="18"/>
      <c r="M822" s="222"/>
      <c r="N822" s="222"/>
      <c r="O822" s="223"/>
      <c r="P822" s="224"/>
      <c r="Q822" s="223"/>
      <c r="R822" s="223"/>
      <c r="S822" s="29"/>
    </row>
    <row r="823" spans="4:19" s="17" customFormat="1" hidden="1">
      <c r="D823" s="18"/>
      <c r="E823" s="18"/>
      <c r="F823" s="19"/>
      <c r="G823" s="19"/>
      <c r="H823" s="19"/>
      <c r="I823" s="18"/>
      <c r="J823" s="18"/>
      <c r="M823" s="222"/>
      <c r="N823" s="222"/>
      <c r="O823" s="223"/>
      <c r="P823" s="224"/>
      <c r="Q823" s="223"/>
      <c r="R823" s="223"/>
      <c r="S823" s="29"/>
    </row>
    <row r="824" spans="4:19" s="17" customFormat="1" hidden="1">
      <c r="D824" s="18"/>
      <c r="E824" s="18"/>
      <c r="F824" s="19"/>
      <c r="G824" s="19"/>
      <c r="H824" s="19"/>
      <c r="I824" s="18"/>
      <c r="J824" s="18"/>
      <c r="M824" s="222"/>
      <c r="N824" s="222"/>
      <c r="O824" s="223"/>
      <c r="P824" s="224"/>
      <c r="Q824" s="223"/>
      <c r="R824" s="223"/>
      <c r="S824" s="29"/>
    </row>
    <row r="825" spans="4:19" s="17" customFormat="1" hidden="1">
      <c r="D825" s="18"/>
      <c r="E825" s="18"/>
      <c r="F825" s="19"/>
      <c r="G825" s="19"/>
      <c r="H825" s="19"/>
      <c r="I825" s="18"/>
      <c r="J825" s="18"/>
      <c r="M825" s="222"/>
      <c r="N825" s="222"/>
      <c r="O825" s="223"/>
      <c r="P825" s="224"/>
      <c r="Q825" s="223"/>
      <c r="R825" s="223"/>
      <c r="S825" s="29"/>
    </row>
    <row r="826" spans="4:19" s="17" customFormat="1" hidden="1">
      <c r="D826" s="18"/>
      <c r="E826" s="18"/>
      <c r="F826" s="19"/>
      <c r="G826" s="19"/>
      <c r="H826" s="19"/>
      <c r="I826" s="18"/>
      <c r="J826" s="18"/>
      <c r="M826" s="222"/>
      <c r="N826" s="222"/>
      <c r="O826" s="223"/>
      <c r="P826" s="224"/>
      <c r="Q826" s="223"/>
      <c r="R826" s="223"/>
      <c r="S826" s="29"/>
    </row>
    <row r="827" spans="4:19" s="17" customFormat="1" hidden="1">
      <c r="D827" s="18"/>
      <c r="E827" s="18"/>
      <c r="F827" s="19"/>
      <c r="G827" s="19"/>
      <c r="H827" s="19"/>
      <c r="I827" s="18"/>
      <c r="J827" s="18"/>
      <c r="M827" s="222"/>
      <c r="N827" s="222"/>
      <c r="O827" s="223"/>
      <c r="P827" s="224"/>
      <c r="Q827" s="223"/>
      <c r="R827" s="223"/>
      <c r="S827" s="29"/>
    </row>
    <row r="828" spans="4:19" s="17" customFormat="1" hidden="1">
      <c r="D828" s="18"/>
      <c r="E828" s="18"/>
      <c r="F828" s="19"/>
      <c r="G828" s="19"/>
      <c r="H828" s="19"/>
      <c r="I828" s="18"/>
      <c r="J828" s="18"/>
      <c r="M828" s="222"/>
      <c r="N828" s="222"/>
      <c r="O828" s="223"/>
      <c r="P828" s="224"/>
      <c r="Q828" s="223"/>
      <c r="R828" s="223"/>
      <c r="S828" s="29"/>
    </row>
    <row r="829" spans="4:19" s="17" customFormat="1" hidden="1">
      <c r="D829" s="18"/>
      <c r="E829" s="18"/>
      <c r="F829" s="19"/>
      <c r="G829" s="19"/>
      <c r="H829" s="19"/>
      <c r="I829" s="18"/>
      <c r="J829" s="18"/>
      <c r="M829" s="222"/>
      <c r="N829" s="222"/>
      <c r="O829" s="223"/>
      <c r="P829" s="224"/>
      <c r="Q829" s="223"/>
      <c r="R829" s="223"/>
      <c r="S829" s="29"/>
    </row>
    <row r="830" spans="4:19" s="17" customFormat="1" hidden="1">
      <c r="D830" s="18"/>
      <c r="E830" s="18"/>
      <c r="F830" s="19"/>
      <c r="G830" s="19"/>
      <c r="H830" s="19"/>
      <c r="I830" s="18"/>
      <c r="J830" s="18"/>
      <c r="M830" s="222"/>
      <c r="N830" s="222"/>
      <c r="O830" s="223"/>
      <c r="P830" s="224"/>
      <c r="Q830" s="223"/>
      <c r="R830" s="223"/>
      <c r="S830" s="29"/>
    </row>
    <row r="831" spans="4:19" s="17" customFormat="1" hidden="1">
      <c r="D831" s="18"/>
      <c r="E831" s="18"/>
      <c r="F831" s="19"/>
      <c r="G831" s="19"/>
      <c r="H831" s="19"/>
      <c r="I831" s="18"/>
      <c r="J831" s="18"/>
      <c r="M831" s="222"/>
      <c r="N831" s="222"/>
      <c r="O831" s="223"/>
      <c r="P831" s="224"/>
      <c r="Q831" s="223"/>
      <c r="R831" s="223"/>
      <c r="S831" s="29"/>
    </row>
    <row r="832" spans="4:19" s="17" customFormat="1" hidden="1">
      <c r="D832" s="18"/>
      <c r="E832" s="18"/>
      <c r="F832" s="19"/>
      <c r="G832" s="19"/>
      <c r="H832" s="19"/>
      <c r="I832" s="18"/>
      <c r="J832" s="18"/>
      <c r="M832" s="222"/>
      <c r="N832" s="222"/>
      <c r="O832" s="223"/>
      <c r="P832" s="224"/>
      <c r="Q832" s="223"/>
      <c r="R832" s="223"/>
      <c r="S832" s="29"/>
    </row>
    <row r="833" spans="4:19" s="17" customFormat="1" hidden="1">
      <c r="D833" s="18"/>
      <c r="E833" s="18"/>
      <c r="F833" s="19"/>
      <c r="G833" s="19"/>
      <c r="H833" s="19"/>
      <c r="I833" s="18"/>
      <c r="J833" s="18"/>
      <c r="M833" s="222"/>
      <c r="N833" s="222"/>
      <c r="O833" s="223"/>
      <c r="P833" s="224"/>
      <c r="Q833" s="223"/>
      <c r="R833" s="223"/>
      <c r="S833" s="29"/>
    </row>
    <row r="834" spans="4:19" s="17" customFormat="1" hidden="1">
      <c r="D834" s="18"/>
      <c r="E834" s="18"/>
      <c r="F834" s="19"/>
      <c r="G834" s="19"/>
      <c r="H834" s="19"/>
      <c r="I834" s="18"/>
      <c r="J834" s="18"/>
      <c r="M834" s="222"/>
      <c r="N834" s="222"/>
      <c r="O834" s="223"/>
      <c r="P834" s="224"/>
      <c r="Q834" s="223"/>
      <c r="R834" s="223"/>
      <c r="S834" s="29"/>
    </row>
    <row r="835" spans="4:19" s="17" customFormat="1" hidden="1">
      <c r="D835" s="18"/>
      <c r="E835" s="18"/>
      <c r="F835" s="19"/>
      <c r="G835" s="19"/>
      <c r="H835" s="19"/>
      <c r="I835" s="18"/>
      <c r="J835" s="18"/>
      <c r="M835" s="222"/>
      <c r="N835" s="222"/>
      <c r="O835" s="223"/>
      <c r="P835" s="224"/>
      <c r="Q835" s="223"/>
      <c r="R835" s="223"/>
      <c r="S835" s="29"/>
    </row>
    <row r="836" spans="4:19" s="17" customFormat="1" hidden="1">
      <c r="D836" s="18"/>
      <c r="E836" s="18"/>
      <c r="F836" s="19"/>
      <c r="G836" s="19"/>
      <c r="H836" s="19"/>
      <c r="I836" s="18"/>
      <c r="J836" s="18"/>
      <c r="M836" s="222"/>
      <c r="N836" s="222"/>
      <c r="O836" s="223"/>
      <c r="P836" s="224"/>
      <c r="Q836" s="223"/>
      <c r="R836" s="223"/>
      <c r="S836" s="29"/>
    </row>
    <row r="837" spans="4:19" s="17" customFormat="1" hidden="1">
      <c r="D837" s="18"/>
      <c r="E837" s="18"/>
      <c r="F837" s="19"/>
      <c r="G837" s="19"/>
      <c r="H837" s="19"/>
      <c r="I837" s="18"/>
      <c r="J837" s="18"/>
      <c r="M837" s="222"/>
      <c r="N837" s="222"/>
      <c r="O837" s="223"/>
      <c r="P837" s="224"/>
      <c r="Q837" s="223"/>
      <c r="R837" s="223"/>
      <c r="S837" s="29"/>
    </row>
    <row r="838" spans="4:19" s="17" customFormat="1" hidden="1">
      <c r="D838" s="18"/>
      <c r="E838" s="18"/>
      <c r="F838" s="19"/>
      <c r="G838" s="19"/>
      <c r="H838" s="19"/>
      <c r="I838" s="18"/>
      <c r="J838" s="18"/>
      <c r="M838" s="222"/>
      <c r="N838" s="222"/>
      <c r="O838" s="223"/>
      <c r="P838" s="224"/>
      <c r="Q838" s="223"/>
      <c r="R838" s="223"/>
      <c r="S838" s="29"/>
    </row>
    <row r="839" spans="4:19" s="17" customFormat="1" hidden="1">
      <c r="D839" s="18"/>
      <c r="E839" s="18"/>
      <c r="F839" s="19"/>
      <c r="G839" s="19"/>
      <c r="H839" s="19"/>
      <c r="I839" s="18"/>
      <c r="J839" s="18"/>
      <c r="M839" s="222"/>
      <c r="N839" s="222"/>
      <c r="O839" s="223"/>
      <c r="P839" s="224"/>
      <c r="Q839" s="223"/>
      <c r="R839" s="223"/>
      <c r="S839" s="29"/>
    </row>
    <row r="840" spans="4:19" s="17" customFormat="1" hidden="1">
      <c r="D840" s="18"/>
      <c r="E840" s="18"/>
      <c r="F840" s="19"/>
      <c r="G840" s="19"/>
      <c r="H840" s="19"/>
      <c r="I840" s="18"/>
      <c r="J840" s="18"/>
      <c r="M840" s="222"/>
      <c r="N840" s="222"/>
      <c r="O840" s="223"/>
      <c r="P840" s="224"/>
      <c r="Q840" s="223"/>
      <c r="R840" s="223"/>
      <c r="S840" s="29"/>
    </row>
    <row r="841" spans="4:19" s="17" customFormat="1" hidden="1">
      <c r="D841" s="18"/>
      <c r="E841" s="18"/>
      <c r="F841" s="19"/>
      <c r="G841" s="19"/>
      <c r="H841" s="19"/>
      <c r="I841" s="18"/>
      <c r="J841" s="18"/>
      <c r="M841" s="222"/>
      <c r="N841" s="222"/>
      <c r="O841" s="223"/>
      <c r="P841" s="224"/>
      <c r="Q841" s="223"/>
      <c r="R841" s="223"/>
      <c r="S841" s="29"/>
    </row>
    <row r="842" spans="4:19" s="17" customFormat="1" hidden="1">
      <c r="D842" s="18"/>
      <c r="E842" s="18"/>
      <c r="F842" s="19"/>
      <c r="G842" s="19"/>
      <c r="H842" s="19"/>
      <c r="I842" s="18"/>
      <c r="J842" s="18"/>
      <c r="M842" s="222"/>
      <c r="N842" s="222"/>
      <c r="O842" s="223"/>
      <c r="P842" s="224"/>
      <c r="Q842" s="223"/>
      <c r="R842" s="223"/>
      <c r="S842" s="29"/>
    </row>
    <row r="843" spans="4:19" s="17" customFormat="1" hidden="1">
      <c r="D843" s="18"/>
      <c r="E843" s="18"/>
      <c r="F843" s="19"/>
      <c r="G843" s="19"/>
      <c r="H843" s="19"/>
      <c r="I843" s="18"/>
      <c r="J843" s="18"/>
      <c r="M843" s="222"/>
      <c r="N843" s="222"/>
      <c r="O843" s="223"/>
      <c r="P843" s="224"/>
      <c r="Q843" s="223"/>
      <c r="R843" s="223"/>
      <c r="S843" s="29"/>
    </row>
    <row r="844" spans="4:19" s="17" customFormat="1" hidden="1">
      <c r="D844" s="18"/>
      <c r="E844" s="18"/>
      <c r="F844" s="19"/>
      <c r="G844" s="19"/>
      <c r="H844" s="19"/>
      <c r="I844" s="18"/>
      <c r="J844" s="18"/>
      <c r="M844" s="222"/>
      <c r="N844" s="222"/>
      <c r="O844" s="223"/>
      <c r="P844" s="224"/>
      <c r="Q844" s="223"/>
      <c r="R844" s="223"/>
      <c r="S844" s="29"/>
    </row>
    <row r="845" spans="4:19" s="17" customFormat="1" hidden="1">
      <c r="D845" s="18"/>
      <c r="E845" s="18"/>
      <c r="F845" s="19"/>
      <c r="G845" s="19"/>
      <c r="H845" s="19"/>
      <c r="I845" s="18"/>
      <c r="J845" s="18"/>
      <c r="M845" s="222"/>
      <c r="N845" s="222"/>
      <c r="O845" s="223"/>
      <c r="P845" s="224"/>
      <c r="Q845" s="223"/>
      <c r="R845" s="223"/>
      <c r="S845" s="29"/>
    </row>
    <row r="846" spans="4:19" s="17" customFormat="1" hidden="1">
      <c r="D846" s="18"/>
      <c r="E846" s="18"/>
      <c r="F846" s="19"/>
      <c r="G846" s="19"/>
      <c r="H846" s="19"/>
      <c r="I846" s="18"/>
      <c r="J846" s="18"/>
      <c r="M846" s="222"/>
      <c r="N846" s="222"/>
      <c r="O846" s="223"/>
      <c r="P846" s="224"/>
      <c r="Q846" s="223"/>
      <c r="R846" s="223"/>
      <c r="S846" s="29"/>
    </row>
    <row r="847" spans="4:19" s="17" customFormat="1" hidden="1">
      <c r="D847" s="18"/>
      <c r="E847" s="18"/>
      <c r="F847" s="19"/>
      <c r="G847" s="19"/>
      <c r="H847" s="19"/>
      <c r="I847" s="18"/>
      <c r="J847" s="18"/>
      <c r="M847" s="222"/>
      <c r="N847" s="222"/>
      <c r="O847" s="223"/>
      <c r="P847" s="224"/>
      <c r="Q847" s="223"/>
      <c r="R847" s="223"/>
      <c r="S847" s="29"/>
    </row>
    <row r="848" spans="4:19" s="17" customFormat="1" hidden="1">
      <c r="D848" s="18"/>
      <c r="E848" s="18"/>
      <c r="F848" s="19"/>
      <c r="G848" s="19"/>
      <c r="H848" s="19"/>
      <c r="I848" s="18"/>
      <c r="J848" s="18"/>
      <c r="M848" s="222"/>
      <c r="N848" s="222"/>
      <c r="O848" s="223"/>
      <c r="P848" s="224"/>
      <c r="Q848" s="223"/>
      <c r="R848" s="223"/>
      <c r="S848" s="29"/>
    </row>
    <row r="849" spans="4:19" s="17" customFormat="1" hidden="1">
      <c r="D849" s="18"/>
      <c r="E849" s="18"/>
      <c r="F849" s="19"/>
      <c r="G849" s="19"/>
      <c r="H849" s="19"/>
      <c r="I849" s="18"/>
      <c r="J849" s="18"/>
      <c r="M849" s="222"/>
      <c r="N849" s="222"/>
      <c r="O849" s="223"/>
      <c r="P849" s="224"/>
      <c r="Q849" s="223"/>
      <c r="R849" s="223"/>
      <c r="S849" s="29"/>
    </row>
    <row r="850" spans="4:19" s="17" customFormat="1" hidden="1">
      <c r="D850" s="18"/>
      <c r="E850" s="18"/>
      <c r="F850" s="19"/>
      <c r="G850" s="19"/>
      <c r="H850" s="19"/>
      <c r="I850" s="18"/>
      <c r="J850" s="18"/>
      <c r="M850" s="222"/>
      <c r="N850" s="222"/>
      <c r="O850" s="223"/>
      <c r="P850" s="224"/>
      <c r="Q850" s="223"/>
      <c r="R850" s="223"/>
      <c r="S850" s="29"/>
    </row>
    <row r="851" spans="4:19" s="17" customFormat="1" hidden="1">
      <c r="D851" s="18"/>
      <c r="E851" s="18"/>
      <c r="F851" s="19"/>
      <c r="G851" s="19"/>
      <c r="H851" s="19"/>
      <c r="I851" s="18"/>
      <c r="J851" s="18"/>
      <c r="M851" s="222"/>
      <c r="N851" s="222"/>
      <c r="O851" s="223"/>
      <c r="P851" s="224"/>
      <c r="Q851" s="223"/>
      <c r="R851" s="223"/>
      <c r="S851" s="29"/>
    </row>
    <row r="852" spans="4:19" s="17" customFormat="1" hidden="1">
      <c r="D852" s="18"/>
      <c r="E852" s="18"/>
      <c r="F852" s="19"/>
      <c r="G852" s="19"/>
      <c r="H852" s="19"/>
      <c r="I852" s="18"/>
      <c r="J852" s="18"/>
      <c r="M852" s="222"/>
      <c r="N852" s="222"/>
      <c r="O852" s="223"/>
      <c r="P852" s="224"/>
      <c r="Q852" s="223"/>
      <c r="R852" s="223"/>
      <c r="S852" s="29"/>
    </row>
    <row r="853" spans="4:19" s="17" customFormat="1" hidden="1">
      <c r="D853" s="18"/>
      <c r="E853" s="18"/>
      <c r="F853" s="19"/>
      <c r="G853" s="19"/>
      <c r="H853" s="19"/>
      <c r="I853" s="18"/>
      <c r="J853" s="18"/>
      <c r="M853" s="222"/>
      <c r="N853" s="222"/>
      <c r="O853" s="223"/>
      <c r="P853" s="224"/>
      <c r="Q853" s="223"/>
      <c r="R853" s="223"/>
      <c r="S853" s="29"/>
    </row>
    <row r="854" spans="4:19" s="17" customFormat="1" hidden="1">
      <c r="D854" s="18"/>
      <c r="E854" s="18"/>
      <c r="F854" s="19"/>
      <c r="G854" s="19"/>
      <c r="H854" s="19"/>
      <c r="I854" s="18"/>
      <c r="J854" s="18"/>
      <c r="M854" s="222"/>
      <c r="N854" s="222"/>
      <c r="O854" s="223"/>
      <c r="P854" s="224"/>
      <c r="Q854" s="223"/>
      <c r="R854" s="223"/>
      <c r="S854" s="29"/>
    </row>
    <row r="855" spans="4:19" s="17" customFormat="1" hidden="1">
      <c r="D855" s="18"/>
      <c r="E855" s="18"/>
      <c r="F855" s="19"/>
      <c r="G855" s="19"/>
      <c r="H855" s="19"/>
      <c r="I855" s="18"/>
      <c r="J855" s="18"/>
      <c r="M855" s="222"/>
      <c r="N855" s="222"/>
      <c r="O855" s="223"/>
      <c r="P855" s="224"/>
      <c r="Q855" s="223"/>
      <c r="R855" s="223"/>
      <c r="S855" s="29"/>
    </row>
    <row r="856" spans="4:19" s="17" customFormat="1" hidden="1">
      <c r="D856" s="18"/>
      <c r="E856" s="18"/>
      <c r="F856" s="19"/>
      <c r="G856" s="19"/>
      <c r="H856" s="19"/>
      <c r="I856" s="18"/>
      <c r="J856" s="18"/>
      <c r="M856" s="222"/>
      <c r="N856" s="222"/>
      <c r="O856" s="223"/>
      <c r="P856" s="224"/>
      <c r="Q856" s="223"/>
      <c r="R856" s="223"/>
      <c r="S856" s="29"/>
    </row>
    <row r="857" spans="4:19" s="17" customFormat="1" hidden="1">
      <c r="D857" s="18"/>
      <c r="E857" s="18"/>
      <c r="F857" s="19"/>
      <c r="G857" s="19"/>
      <c r="H857" s="19"/>
      <c r="I857" s="18"/>
      <c r="J857" s="18"/>
      <c r="M857" s="222"/>
      <c r="N857" s="222"/>
      <c r="O857" s="223"/>
      <c r="P857" s="224"/>
      <c r="Q857" s="223"/>
      <c r="R857" s="223"/>
      <c r="S857" s="29"/>
    </row>
    <row r="858" spans="4:19" s="17" customFormat="1" hidden="1">
      <c r="D858" s="18"/>
      <c r="E858" s="18"/>
      <c r="F858" s="19"/>
      <c r="G858" s="19"/>
      <c r="H858" s="19"/>
      <c r="I858" s="18"/>
      <c r="J858" s="18"/>
      <c r="M858" s="222"/>
      <c r="N858" s="222"/>
      <c r="O858" s="223"/>
      <c r="P858" s="224"/>
      <c r="Q858" s="223"/>
      <c r="R858" s="223"/>
      <c r="S858" s="29"/>
    </row>
    <row r="859" spans="4:19" s="17" customFormat="1" hidden="1">
      <c r="D859" s="18"/>
      <c r="E859" s="18"/>
      <c r="F859" s="19"/>
      <c r="G859" s="19"/>
      <c r="H859" s="19"/>
      <c r="I859" s="18"/>
      <c r="J859" s="18"/>
      <c r="M859" s="222"/>
      <c r="N859" s="222"/>
      <c r="O859" s="223"/>
      <c r="P859" s="224"/>
      <c r="Q859" s="223"/>
      <c r="R859" s="223"/>
      <c r="S859" s="29"/>
    </row>
    <row r="860" spans="4:19" s="17" customFormat="1" hidden="1">
      <c r="D860" s="18"/>
      <c r="E860" s="18"/>
      <c r="F860" s="19"/>
      <c r="G860" s="19"/>
      <c r="H860" s="19"/>
      <c r="I860" s="18"/>
      <c r="J860" s="18"/>
      <c r="M860" s="222"/>
      <c r="N860" s="222"/>
      <c r="O860" s="223"/>
      <c r="P860" s="224"/>
      <c r="Q860" s="223"/>
      <c r="R860" s="223"/>
      <c r="S860" s="29"/>
    </row>
    <row r="861" spans="4:19" s="17" customFormat="1" hidden="1">
      <c r="D861" s="18"/>
      <c r="E861" s="18"/>
      <c r="F861" s="19"/>
      <c r="G861" s="19"/>
      <c r="H861" s="19"/>
      <c r="I861" s="18"/>
      <c r="J861" s="18"/>
      <c r="M861" s="222"/>
      <c r="N861" s="222"/>
      <c r="O861" s="223"/>
      <c r="P861" s="224"/>
      <c r="Q861" s="223"/>
      <c r="R861" s="223"/>
      <c r="S861" s="29"/>
    </row>
    <row r="862" spans="4:19" s="17" customFormat="1" hidden="1">
      <c r="D862" s="18"/>
      <c r="E862" s="18"/>
      <c r="F862" s="19"/>
      <c r="G862" s="19"/>
      <c r="H862" s="19"/>
      <c r="I862" s="18"/>
      <c r="J862" s="18"/>
      <c r="M862" s="222"/>
      <c r="N862" s="222"/>
      <c r="O862" s="223"/>
      <c r="P862" s="224"/>
      <c r="Q862" s="223"/>
      <c r="R862" s="223"/>
      <c r="S862" s="29"/>
    </row>
    <row r="863" spans="4:19" s="17" customFormat="1" hidden="1">
      <c r="D863" s="18"/>
      <c r="E863" s="18"/>
      <c r="F863" s="19"/>
      <c r="G863" s="19"/>
      <c r="H863" s="19"/>
      <c r="I863" s="18"/>
      <c r="J863" s="18"/>
      <c r="M863" s="222"/>
      <c r="N863" s="222"/>
      <c r="O863" s="223"/>
      <c r="P863" s="224"/>
      <c r="Q863" s="223"/>
      <c r="R863" s="223"/>
      <c r="S863" s="29"/>
    </row>
    <row r="864" spans="4:19" s="17" customFormat="1" hidden="1">
      <c r="D864" s="18"/>
      <c r="E864" s="18"/>
      <c r="F864" s="19"/>
      <c r="G864" s="19"/>
      <c r="H864" s="19"/>
      <c r="I864" s="18"/>
      <c r="J864" s="18"/>
      <c r="M864" s="222"/>
      <c r="N864" s="222"/>
      <c r="O864" s="223"/>
      <c r="P864" s="224"/>
      <c r="Q864" s="223"/>
      <c r="R864" s="223"/>
      <c r="S864" s="29"/>
    </row>
    <row r="865" spans="4:19" s="17" customFormat="1" hidden="1">
      <c r="D865" s="18"/>
      <c r="E865" s="18"/>
      <c r="F865" s="19"/>
      <c r="G865" s="19"/>
      <c r="H865" s="19"/>
      <c r="I865" s="18"/>
      <c r="J865" s="18"/>
      <c r="M865" s="222"/>
      <c r="N865" s="222"/>
      <c r="O865" s="223"/>
      <c r="P865" s="224"/>
      <c r="Q865" s="223"/>
      <c r="R865" s="223"/>
      <c r="S865" s="29"/>
    </row>
    <row r="866" spans="4:19" s="17" customFormat="1" hidden="1">
      <c r="D866" s="18"/>
      <c r="E866" s="18"/>
      <c r="F866" s="19"/>
      <c r="G866" s="19"/>
      <c r="H866" s="19"/>
      <c r="I866" s="18"/>
      <c r="J866" s="18"/>
      <c r="M866" s="222"/>
      <c r="N866" s="222"/>
      <c r="O866" s="223"/>
      <c r="P866" s="224"/>
      <c r="Q866" s="223"/>
      <c r="R866" s="223"/>
      <c r="S866" s="29"/>
    </row>
    <row r="867" spans="4:19" s="17" customFormat="1" hidden="1">
      <c r="D867" s="18"/>
      <c r="E867" s="18"/>
      <c r="F867" s="19"/>
      <c r="G867" s="19"/>
      <c r="H867" s="19"/>
      <c r="I867" s="18"/>
      <c r="J867" s="18"/>
      <c r="M867" s="222"/>
      <c r="N867" s="222"/>
      <c r="O867" s="223"/>
      <c r="P867" s="224"/>
      <c r="Q867" s="223"/>
      <c r="R867" s="223"/>
      <c r="S867" s="29"/>
    </row>
    <row r="868" spans="4:19" s="17" customFormat="1" hidden="1">
      <c r="D868" s="18"/>
      <c r="E868" s="18"/>
      <c r="F868" s="19"/>
      <c r="G868" s="19"/>
      <c r="H868" s="19"/>
      <c r="I868" s="18"/>
      <c r="J868" s="18"/>
      <c r="M868" s="222"/>
      <c r="N868" s="222"/>
      <c r="O868" s="223"/>
      <c r="P868" s="224"/>
      <c r="Q868" s="223"/>
      <c r="R868" s="223"/>
      <c r="S868" s="29"/>
    </row>
    <row r="869" spans="4:19" s="17" customFormat="1" hidden="1">
      <c r="D869" s="18"/>
      <c r="E869" s="18"/>
      <c r="F869" s="19"/>
      <c r="G869" s="19"/>
      <c r="H869" s="19"/>
      <c r="I869" s="18"/>
      <c r="J869" s="18"/>
      <c r="M869" s="222"/>
      <c r="N869" s="222"/>
      <c r="O869" s="223"/>
      <c r="P869" s="224"/>
      <c r="Q869" s="223"/>
      <c r="R869" s="223"/>
      <c r="S869" s="29"/>
    </row>
    <row r="870" spans="4:19" s="17" customFormat="1" hidden="1">
      <c r="D870" s="18"/>
      <c r="E870" s="18"/>
      <c r="F870" s="19"/>
      <c r="G870" s="19"/>
      <c r="H870" s="19"/>
      <c r="I870" s="18"/>
      <c r="J870" s="18"/>
      <c r="M870" s="222"/>
      <c r="N870" s="222"/>
      <c r="O870" s="223"/>
      <c r="P870" s="224"/>
      <c r="Q870" s="223"/>
      <c r="R870" s="223"/>
      <c r="S870" s="29"/>
    </row>
    <row r="871" spans="4:19" s="17" customFormat="1" hidden="1">
      <c r="D871" s="18"/>
      <c r="E871" s="18"/>
      <c r="F871" s="19"/>
      <c r="G871" s="19"/>
      <c r="H871" s="19"/>
      <c r="I871" s="18"/>
      <c r="J871" s="18"/>
      <c r="M871" s="222"/>
      <c r="N871" s="222"/>
      <c r="O871" s="223"/>
      <c r="P871" s="224"/>
      <c r="Q871" s="223"/>
      <c r="R871" s="223"/>
      <c r="S871" s="29"/>
    </row>
    <row r="872" spans="4:19" s="17" customFormat="1" hidden="1">
      <c r="D872" s="18"/>
      <c r="E872" s="18"/>
      <c r="F872" s="19"/>
      <c r="G872" s="19"/>
      <c r="H872" s="19"/>
      <c r="I872" s="18"/>
      <c r="J872" s="18"/>
      <c r="M872" s="222"/>
      <c r="N872" s="222"/>
      <c r="O872" s="223"/>
      <c r="P872" s="224"/>
      <c r="Q872" s="223"/>
      <c r="R872" s="223"/>
      <c r="S872" s="29"/>
    </row>
    <row r="873" spans="4:19" s="17" customFormat="1" hidden="1">
      <c r="D873" s="18"/>
      <c r="E873" s="18"/>
      <c r="F873" s="19"/>
      <c r="G873" s="19"/>
      <c r="H873" s="19"/>
      <c r="I873" s="18"/>
      <c r="J873" s="18"/>
      <c r="M873" s="222"/>
      <c r="N873" s="222"/>
      <c r="O873" s="223"/>
      <c r="P873" s="224"/>
      <c r="Q873" s="223"/>
      <c r="R873" s="223"/>
      <c r="S873" s="29"/>
    </row>
    <row r="874" spans="4:19" s="17" customFormat="1" hidden="1">
      <c r="D874" s="18"/>
      <c r="E874" s="18"/>
      <c r="F874" s="19"/>
      <c r="G874" s="19"/>
      <c r="H874" s="19"/>
      <c r="I874" s="18"/>
      <c r="J874" s="18"/>
      <c r="M874" s="222"/>
      <c r="N874" s="222"/>
      <c r="O874" s="223"/>
      <c r="P874" s="224"/>
      <c r="Q874" s="223"/>
      <c r="R874" s="223"/>
      <c r="S874" s="29"/>
    </row>
    <row r="875" spans="4:19" s="17" customFormat="1" hidden="1">
      <c r="D875" s="18"/>
      <c r="E875" s="18"/>
      <c r="F875" s="19"/>
      <c r="G875" s="19"/>
      <c r="H875" s="19"/>
      <c r="I875" s="18"/>
      <c r="J875" s="18"/>
      <c r="M875" s="222"/>
      <c r="N875" s="222"/>
      <c r="O875" s="223"/>
      <c r="P875" s="224"/>
      <c r="Q875" s="223"/>
      <c r="R875" s="223"/>
      <c r="S875" s="29"/>
    </row>
    <row r="876" spans="4:19" s="17" customFormat="1" hidden="1">
      <c r="D876" s="18"/>
      <c r="E876" s="18"/>
      <c r="F876" s="19"/>
      <c r="G876" s="19"/>
      <c r="H876" s="19"/>
      <c r="I876" s="18"/>
      <c r="J876" s="18"/>
      <c r="M876" s="222"/>
      <c r="N876" s="222"/>
      <c r="O876" s="223"/>
      <c r="P876" s="224"/>
      <c r="Q876" s="223"/>
      <c r="R876" s="223"/>
      <c r="S876" s="29"/>
    </row>
    <row r="877" spans="4:19" s="17" customFormat="1" hidden="1">
      <c r="D877" s="18"/>
      <c r="E877" s="18"/>
      <c r="F877" s="19"/>
      <c r="G877" s="19"/>
      <c r="H877" s="19"/>
      <c r="I877" s="18"/>
      <c r="J877" s="18"/>
      <c r="M877" s="222"/>
      <c r="N877" s="222"/>
      <c r="O877" s="223"/>
      <c r="P877" s="224"/>
      <c r="Q877" s="223"/>
      <c r="R877" s="223"/>
      <c r="S877" s="29"/>
    </row>
    <row r="878" spans="4:19" s="17" customFormat="1" hidden="1">
      <c r="D878" s="18"/>
      <c r="E878" s="18"/>
      <c r="F878" s="19"/>
      <c r="G878" s="19"/>
      <c r="H878" s="19"/>
      <c r="I878" s="18"/>
      <c r="J878" s="18"/>
      <c r="M878" s="222"/>
      <c r="N878" s="222"/>
      <c r="O878" s="223"/>
      <c r="P878" s="224"/>
      <c r="Q878" s="223"/>
      <c r="R878" s="223"/>
      <c r="S878" s="29"/>
    </row>
    <row r="879" spans="4:19" s="17" customFormat="1" hidden="1">
      <c r="D879" s="18"/>
      <c r="E879" s="18"/>
      <c r="F879" s="19"/>
      <c r="G879" s="19"/>
      <c r="H879" s="19"/>
      <c r="I879" s="18"/>
      <c r="J879" s="18"/>
      <c r="M879" s="222"/>
      <c r="N879" s="222"/>
      <c r="O879" s="223"/>
      <c r="P879" s="224"/>
      <c r="Q879" s="223"/>
      <c r="R879" s="223"/>
      <c r="S879" s="29"/>
    </row>
    <row r="880" spans="4:19" s="17" customFormat="1" hidden="1">
      <c r="D880" s="18"/>
      <c r="E880" s="18"/>
      <c r="F880" s="19"/>
      <c r="G880" s="19"/>
      <c r="H880" s="19"/>
      <c r="I880" s="18"/>
      <c r="J880" s="18"/>
      <c r="M880" s="222"/>
      <c r="N880" s="222"/>
      <c r="O880" s="223"/>
      <c r="P880" s="224"/>
      <c r="Q880" s="223"/>
      <c r="R880" s="223"/>
      <c r="S880" s="29"/>
    </row>
    <row r="881" spans="4:19" s="17" customFormat="1" hidden="1">
      <c r="D881" s="18"/>
      <c r="E881" s="18"/>
      <c r="F881" s="19"/>
      <c r="G881" s="19"/>
      <c r="H881" s="19"/>
      <c r="I881" s="18"/>
      <c r="J881" s="18"/>
      <c r="M881" s="222"/>
      <c r="N881" s="222"/>
      <c r="O881" s="223"/>
      <c r="P881" s="224"/>
      <c r="Q881" s="223"/>
      <c r="R881" s="223"/>
      <c r="S881" s="29"/>
    </row>
    <row r="882" spans="4:19" s="17" customFormat="1" hidden="1">
      <c r="D882" s="18"/>
      <c r="E882" s="18"/>
      <c r="F882" s="19"/>
      <c r="G882" s="19"/>
      <c r="H882" s="19"/>
      <c r="I882" s="18"/>
      <c r="J882" s="18"/>
      <c r="M882" s="222"/>
      <c r="N882" s="222"/>
      <c r="O882" s="223"/>
      <c r="P882" s="224"/>
      <c r="Q882" s="223"/>
      <c r="R882" s="223"/>
      <c r="S882" s="29"/>
    </row>
    <row r="883" spans="4:19" s="17" customFormat="1" hidden="1">
      <c r="D883" s="18"/>
      <c r="E883" s="18"/>
      <c r="F883" s="19"/>
      <c r="G883" s="19"/>
      <c r="H883" s="19"/>
      <c r="I883" s="18"/>
      <c r="J883" s="18"/>
      <c r="M883" s="222"/>
      <c r="N883" s="222"/>
      <c r="O883" s="223"/>
      <c r="P883" s="224"/>
      <c r="Q883" s="223"/>
      <c r="R883" s="223"/>
      <c r="S883" s="29"/>
    </row>
    <row r="884" spans="4:19" s="17" customFormat="1" hidden="1">
      <c r="D884" s="18"/>
      <c r="E884" s="18"/>
      <c r="F884" s="19"/>
      <c r="G884" s="19"/>
      <c r="H884" s="19"/>
      <c r="I884" s="18"/>
      <c r="J884" s="18"/>
      <c r="M884" s="222"/>
      <c r="N884" s="222"/>
      <c r="O884" s="223"/>
      <c r="P884" s="224"/>
      <c r="Q884" s="223"/>
      <c r="R884" s="223"/>
      <c r="S884" s="29"/>
    </row>
    <row r="885" spans="4:19" s="17" customFormat="1" hidden="1">
      <c r="D885" s="18"/>
      <c r="E885" s="18"/>
      <c r="F885" s="19"/>
      <c r="G885" s="19"/>
      <c r="H885" s="19"/>
      <c r="I885" s="18"/>
      <c r="J885" s="18"/>
      <c r="M885" s="222"/>
      <c r="N885" s="222"/>
      <c r="O885" s="223"/>
      <c r="P885" s="224"/>
      <c r="Q885" s="223"/>
      <c r="R885" s="223"/>
      <c r="S885" s="29"/>
    </row>
    <row r="886" spans="4:19" s="17" customFormat="1" hidden="1">
      <c r="D886" s="18"/>
      <c r="E886" s="18"/>
      <c r="F886" s="19"/>
      <c r="G886" s="19"/>
      <c r="H886" s="19"/>
      <c r="I886" s="18"/>
      <c r="J886" s="18"/>
      <c r="M886" s="222"/>
      <c r="N886" s="222"/>
      <c r="O886" s="223"/>
      <c r="P886" s="224"/>
      <c r="Q886" s="223"/>
      <c r="R886" s="223"/>
      <c r="S886" s="29"/>
    </row>
    <row r="887" spans="4:19" s="17" customFormat="1" hidden="1">
      <c r="D887" s="18"/>
      <c r="E887" s="18"/>
      <c r="F887" s="19"/>
      <c r="G887" s="19"/>
      <c r="H887" s="19"/>
      <c r="I887" s="18"/>
      <c r="J887" s="18"/>
      <c r="M887" s="222"/>
      <c r="N887" s="222"/>
      <c r="O887" s="223"/>
      <c r="P887" s="224"/>
      <c r="Q887" s="223"/>
      <c r="R887" s="223"/>
      <c r="S887" s="29"/>
    </row>
    <row r="888" spans="4:19" s="17" customFormat="1" hidden="1">
      <c r="D888" s="18"/>
      <c r="E888" s="18"/>
      <c r="F888" s="19"/>
      <c r="G888" s="19"/>
      <c r="H888" s="19"/>
      <c r="I888" s="18"/>
      <c r="J888" s="18"/>
      <c r="M888" s="222"/>
      <c r="N888" s="222"/>
      <c r="O888" s="223"/>
      <c r="P888" s="224"/>
      <c r="Q888" s="223"/>
      <c r="R888" s="223"/>
      <c r="S888" s="29"/>
    </row>
    <row r="889" spans="4:19" s="17" customFormat="1" hidden="1">
      <c r="D889" s="18"/>
      <c r="E889" s="18"/>
      <c r="F889" s="19"/>
      <c r="G889" s="19"/>
      <c r="H889" s="19"/>
      <c r="I889" s="18"/>
      <c r="J889" s="18"/>
      <c r="M889" s="222"/>
      <c r="N889" s="222"/>
      <c r="O889" s="223"/>
      <c r="P889" s="224"/>
      <c r="Q889" s="223"/>
      <c r="R889" s="223"/>
      <c r="S889" s="29"/>
    </row>
    <row r="890" spans="4:19" s="17" customFormat="1" hidden="1">
      <c r="D890" s="18"/>
      <c r="E890" s="18"/>
      <c r="F890" s="19"/>
      <c r="G890" s="19"/>
      <c r="H890" s="19"/>
      <c r="I890" s="18"/>
      <c r="J890" s="18"/>
      <c r="M890" s="222"/>
      <c r="N890" s="222"/>
      <c r="O890" s="223"/>
      <c r="P890" s="224"/>
      <c r="Q890" s="223"/>
      <c r="R890" s="223"/>
      <c r="S890" s="29"/>
    </row>
    <row r="891" spans="4:19" s="17" customFormat="1" hidden="1">
      <c r="D891" s="18"/>
      <c r="E891" s="18"/>
      <c r="F891" s="19"/>
      <c r="G891" s="19"/>
      <c r="H891" s="19"/>
      <c r="I891" s="18"/>
      <c r="J891" s="18"/>
      <c r="M891" s="222"/>
      <c r="N891" s="222"/>
      <c r="O891" s="223"/>
      <c r="P891" s="224"/>
      <c r="Q891" s="223"/>
      <c r="R891" s="223"/>
      <c r="S891" s="29"/>
    </row>
    <row r="892" spans="4:19" s="17" customFormat="1" hidden="1">
      <c r="D892" s="18"/>
      <c r="E892" s="18"/>
      <c r="F892" s="19"/>
      <c r="G892" s="19"/>
      <c r="H892" s="19"/>
      <c r="I892" s="18"/>
      <c r="J892" s="18"/>
      <c r="M892" s="222"/>
      <c r="N892" s="222"/>
      <c r="O892" s="223"/>
      <c r="P892" s="224"/>
      <c r="Q892" s="223"/>
      <c r="R892" s="223"/>
      <c r="S892" s="29"/>
    </row>
    <row r="893" spans="4:19" s="17" customFormat="1" hidden="1">
      <c r="D893" s="18"/>
      <c r="E893" s="18"/>
      <c r="F893" s="19"/>
      <c r="G893" s="19"/>
      <c r="H893" s="19"/>
      <c r="I893" s="18"/>
      <c r="J893" s="18"/>
      <c r="M893" s="222"/>
      <c r="N893" s="222"/>
      <c r="O893" s="223"/>
      <c r="P893" s="224"/>
      <c r="Q893" s="223"/>
      <c r="R893" s="223"/>
      <c r="S893" s="29"/>
    </row>
    <row r="894" spans="4:19" s="17" customFormat="1" hidden="1">
      <c r="D894" s="18"/>
      <c r="E894" s="18"/>
      <c r="F894" s="19"/>
      <c r="G894" s="19"/>
      <c r="H894" s="19"/>
      <c r="I894" s="18"/>
      <c r="J894" s="18"/>
      <c r="M894" s="222"/>
      <c r="N894" s="222"/>
      <c r="O894" s="223"/>
      <c r="P894" s="224"/>
      <c r="Q894" s="223"/>
      <c r="R894" s="223"/>
      <c r="S894" s="29"/>
    </row>
    <row r="895" spans="4:19" s="17" customFormat="1" hidden="1">
      <c r="D895" s="18"/>
      <c r="E895" s="18"/>
      <c r="F895" s="19"/>
      <c r="G895" s="19"/>
      <c r="H895" s="19"/>
      <c r="I895" s="18"/>
      <c r="J895" s="18"/>
      <c r="M895" s="222"/>
      <c r="N895" s="222"/>
      <c r="O895" s="223"/>
      <c r="P895" s="224"/>
      <c r="Q895" s="223"/>
      <c r="R895" s="223"/>
      <c r="S895" s="29"/>
    </row>
    <row r="896" spans="4:19" s="17" customFormat="1" hidden="1">
      <c r="D896" s="18"/>
      <c r="E896" s="18"/>
      <c r="F896" s="19"/>
      <c r="G896" s="19"/>
      <c r="H896" s="19"/>
      <c r="I896" s="18"/>
      <c r="J896" s="18"/>
      <c r="M896" s="222"/>
      <c r="N896" s="222"/>
      <c r="O896" s="223"/>
      <c r="P896" s="224"/>
      <c r="Q896" s="223"/>
      <c r="R896" s="223"/>
      <c r="S896" s="29"/>
    </row>
    <row r="897" spans="4:19" s="17" customFormat="1" hidden="1">
      <c r="D897" s="18"/>
      <c r="E897" s="18"/>
      <c r="F897" s="19"/>
      <c r="G897" s="19"/>
      <c r="H897" s="19"/>
      <c r="I897" s="18"/>
      <c r="J897" s="18"/>
      <c r="M897" s="222"/>
      <c r="N897" s="222"/>
      <c r="O897" s="223"/>
      <c r="P897" s="224"/>
      <c r="Q897" s="223"/>
      <c r="R897" s="223"/>
      <c r="S897" s="29"/>
    </row>
    <row r="898" spans="4:19" s="17" customFormat="1" hidden="1">
      <c r="D898" s="18"/>
      <c r="E898" s="18"/>
      <c r="F898" s="19"/>
      <c r="G898" s="19"/>
      <c r="H898" s="19"/>
      <c r="I898" s="18"/>
      <c r="J898" s="18"/>
      <c r="M898" s="222"/>
      <c r="N898" s="222"/>
      <c r="O898" s="223"/>
      <c r="P898" s="224"/>
      <c r="Q898" s="223"/>
      <c r="R898" s="223"/>
      <c r="S898" s="29"/>
    </row>
    <row r="899" spans="4:19" s="17" customFormat="1" hidden="1">
      <c r="D899" s="18"/>
      <c r="E899" s="18"/>
      <c r="F899" s="19"/>
      <c r="G899" s="19"/>
      <c r="H899" s="19"/>
      <c r="I899" s="18"/>
      <c r="J899" s="18"/>
      <c r="M899" s="222"/>
      <c r="N899" s="222"/>
      <c r="O899" s="223"/>
      <c r="P899" s="224"/>
      <c r="Q899" s="223"/>
      <c r="R899" s="223"/>
      <c r="S899" s="29"/>
    </row>
    <row r="900" spans="4:19" s="17" customFormat="1" hidden="1">
      <c r="D900" s="18"/>
      <c r="E900" s="18"/>
      <c r="F900" s="19"/>
      <c r="G900" s="19"/>
      <c r="H900" s="19"/>
      <c r="I900" s="18"/>
      <c r="J900" s="18"/>
      <c r="M900" s="222"/>
      <c r="N900" s="222"/>
      <c r="O900" s="223"/>
      <c r="P900" s="224"/>
      <c r="Q900" s="223"/>
      <c r="R900" s="223"/>
      <c r="S900" s="29"/>
    </row>
    <row r="901" spans="4:19" s="17" customFormat="1" hidden="1">
      <c r="D901" s="18"/>
      <c r="E901" s="18"/>
      <c r="F901" s="19"/>
      <c r="G901" s="19"/>
      <c r="H901" s="19"/>
      <c r="I901" s="18"/>
      <c r="J901" s="18"/>
      <c r="M901" s="222"/>
      <c r="N901" s="222"/>
      <c r="O901" s="223"/>
      <c r="P901" s="224"/>
      <c r="Q901" s="223"/>
      <c r="R901" s="223"/>
      <c r="S901" s="29"/>
    </row>
    <row r="902" spans="4:19" s="17" customFormat="1" hidden="1">
      <c r="D902" s="18"/>
      <c r="E902" s="18"/>
      <c r="F902" s="19"/>
      <c r="G902" s="19"/>
      <c r="H902" s="19"/>
      <c r="I902" s="18"/>
      <c r="J902" s="18"/>
      <c r="M902" s="222"/>
      <c r="N902" s="222"/>
      <c r="O902" s="223"/>
      <c r="P902" s="224"/>
      <c r="Q902" s="223"/>
      <c r="R902" s="223"/>
      <c r="S902" s="29"/>
    </row>
    <row r="903" spans="4:19" s="17" customFormat="1" hidden="1">
      <c r="D903" s="18"/>
      <c r="E903" s="18"/>
      <c r="F903" s="19"/>
      <c r="G903" s="19"/>
      <c r="H903" s="19"/>
      <c r="I903" s="18"/>
      <c r="J903" s="18"/>
      <c r="M903" s="222"/>
      <c r="N903" s="222"/>
      <c r="O903" s="223"/>
      <c r="P903" s="224"/>
      <c r="Q903" s="223"/>
      <c r="R903" s="223"/>
      <c r="S903" s="29"/>
    </row>
    <row r="904" spans="4:19" s="17" customFormat="1" hidden="1">
      <c r="D904" s="18"/>
      <c r="E904" s="18"/>
      <c r="F904" s="19"/>
      <c r="G904" s="19"/>
      <c r="H904" s="19"/>
      <c r="I904" s="18"/>
      <c r="J904" s="18"/>
      <c r="M904" s="222"/>
      <c r="N904" s="222"/>
      <c r="O904" s="223"/>
      <c r="P904" s="224"/>
      <c r="Q904" s="223"/>
      <c r="R904" s="223"/>
      <c r="S904" s="29"/>
    </row>
    <row r="905" spans="4:19" s="17" customFormat="1" hidden="1">
      <c r="D905" s="18"/>
      <c r="E905" s="18"/>
      <c r="F905" s="19"/>
      <c r="G905" s="19"/>
      <c r="H905" s="19"/>
      <c r="I905" s="18"/>
      <c r="J905" s="18"/>
      <c r="M905" s="222"/>
      <c r="N905" s="222"/>
      <c r="O905" s="223"/>
      <c r="P905" s="224"/>
      <c r="Q905" s="223"/>
      <c r="R905" s="223"/>
      <c r="S905" s="29"/>
    </row>
    <row r="906" spans="4:19" s="17" customFormat="1" hidden="1">
      <c r="D906" s="18"/>
      <c r="E906" s="18"/>
      <c r="F906" s="19"/>
      <c r="G906" s="19"/>
      <c r="H906" s="19"/>
      <c r="I906" s="18"/>
      <c r="J906" s="18"/>
      <c r="M906" s="222"/>
      <c r="N906" s="222"/>
      <c r="O906" s="223"/>
      <c r="P906" s="224"/>
      <c r="Q906" s="223"/>
      <c r="R906" s="223"/>
      <c r="S906" s="29"/>
    </row>
    <row r="907" spans="4:19" s="17" customFormat="1" hidden="1">
      <c r="D907" s="18"/>
      <c r="E907" s="18"/>
      <c r="F907" s="19"/>
      <c r="G907" s="19"/>
      <c r="H907" s="19"/>
      <c r="I907" s="18"/>
      <c r="J907" s="18"/>
      <c r="M907" s="222"/>
      <c r="N907" s="222"/>
      <c r="O907" s="223"/>
      <c r="P907" s="224"/>
      <c r="Q907" s="223"/>
      <c r="R907" s="223"/>
      <c r="S907" s="29"/>
    </row>
    <row r="908" spans="4:19" s="17" customFormat="1" hidden="1">
      <c r="D908" s="18"/>
      <c r="E908" s="18"/>
      <c r="F908" s="19"/>
      <c r="G908" s="19"/>
      <c r="H908" s="19"/>
      <c r="I908" s="18"/>
      <c r="J908" s="18"/>
      <c r="M908" s="222"/>
      <c r="N908" s="222"/>
      <c r="O908" s="223"/>
      <c r="P908" s="224"/>
      <c r="Q908" s="223"/>
      <c r="R908" s="223"/>
      <c r="S908" s="29"/>
    </row>
    <row r="909" spans="4:19" s="17" customFormat="1" hidden="1">
      <c r="D909" s="18"/>
      <c r="E909" s="18"/>
      <c r="F909" s="19"/>
      <c r="G909" s="19"/>
      <c r="H909" s="19"/>
      <c r="I909" s="18"/>
      <c r="J909" s="18"/>
      <c r="M909" s="222"/>
      <c r="N909" s="222"/>
      <c r="O909" s="223"/>
      <c r="P909" s="224"/>
      <c r="Q909" s="223"/>
      <c r="R909" s="223"/>
      <c r="S909" s="29"/>
    </row>
    <row r="910" spans="4:19" s="17" customFormat="1" hidden="1">
      <c r="D910" s="18"/>
      <c r="E910" s="18"/>
      <c r="F910" s="19"/>
      <c r="G910" s="19"/>
      <c r="H910" s="19"/>
      <c r="I910" s="18"/>
      <c r="J910" s="18"/>
      <c r="M910" s="222"/>
      <c r="N910" s="222"/>
      <c r="O910" s="223"/>
      <c r="P910" s="224"/>
      <c r="Q910" s="223"/>
      <c r="R910" s="223"/>
      <c r="S910" s="29"/>
    </row>
    <row r="911" spans="4:19" s="17" customFormat="1" hidden="1">
      <c r="D911" s="18"/>
      <c r="E911" s="18"/>
      <c r="F911" s="19"/>
      <c r="G911" s="19"/>
      <c r="H911" s="19"/>
      <c r="I911" s="18"/>
      <c r="J911" s="18"/>
      <c r="M911" s="222"/>
      <c r="N911" s="222"/>
      <c r="O911" s="223"/>
      <c r="P911" s="224"/>
      <c r="Q911" s="223"/>
      <c r="R911" s="223"/>
      <c r="S911" s="29"/>
    </row>
    <row r="912" spans="4:19" s="17" customFormat="1" hidden="1">
      <c r="D912" s="18"/>
      <c r="E912" s="18"/>
      <c r="F912" s="19"/>
      <c r="G912" s="19"/>
      <c r="H912" s="19"/>
      <c r="I912" s="18"/>
      <c r="J912" s="18"/>
      <c r="M912" s="222"/>
      <c r="N912" s="222"/>
      <c r="O912" s="223"/>
      <c r="P912" s="224"/>
      <c r="Q912" s="223"/>
      <c r="R912" s="223"/>
      <c r="S912" s="29"/>
    </row>
    <row r="913" spans="4:19" s="17" customFormat="1" hidden="1">
      <c r="D913" s="18"/>
      <c r="E913" s="18"/>
      <c r="F913" s="19"/>
      <c r="G913" s="19"/>
      <c r="H913" s="19"/>
      <c r="I913" s="18"/>
      <c r="J913" s="18"/>
      <c r="M913" s="222"/>
      <c r="N913" s="222"/>
      <c r="O913" s="223"/>
      <c r="P913" s="224"/>
      <c r="Q913" s="223"/>
      <c r="R913" s="223"/>
      <c r="S913" s="29"/>
    </row>
    <row r="914" spans="4:19" s="17" customFormat="1" hidden="1">
      <c r="D914" s="18"/>
      <c r="E914" s="18"/>
      <c r="F914" s="19"/>
      <c r="G914" s="19"/>
      <c r="H914" s="19"/>
      <c r="I914" s="18"/>
      <c r="J914" s="18"/>
      <c r="M914" s="222"/>
      <c r="N914" s="222"/>
      <c r="O914" s="223"/>
      <c r="P914" s="224"/>
      <c r="Q914" s="223"/>
      <c r="R914" s="223"/>
      <c r="S914" s="29"/>
    </row>
    <row r="915" spans="4:19" s="17" customFormat="1" hidden="1">
      <c r="D915" s="18"/>
      <c r="E915" s="18"/>
      <c r="F915" s="19"/>
      <c r="G915" s="19"/>
      <c r="H915" s="19"/>
      <c r="I915" s="18"/>
      <c r="J915" s="18"/>
      <c r="M915" s="222"/>
      <c r="N915" s="222"/>
      <c r="O915" s="223"/>
      <c r="P915" s="224"/>
      <c r="Q915" s="223"/>
      <c r="R915" s="223"/>
      <c r="S915" s="29"/>
    </row>
    <row r="916" spans="4:19" s="17" customFormat="1" hidden="1">
      <c r="D916" s="18"/>
      <c r="E916" s="18"/>
      <c r="F916" s="19"/>
      <c r="G916" s="19"/>
      <c r="H916" s="19"/>
      <c r="I916" s="18"/>
      <c r="J916" s="18"/>
      <c r="M916" s="222"/>
      <c r="N916" s="222"/>
      <c r="O916" s="223"/>
      <c r="P916" s="224"/>
      <c r="Q916" s="223"/>
      <c r="R916" s="223"/>
      <c r="S916" s="29"/>
    </row>
    <row r="917" spans="4:19" s="17" customFormat="1" hidden="1">
      <c r="D917" s="18"/>
      <c r="E917" s="18"/>
      <c r="F917" s="19"/>
      <c r="G917" s="19"/>
      <c r="H917" s="19"/>
      <c r="I917" s="18"/>
      <c r="J917" s="18"/>
      <c r="M917" s="222"/>
      <c r="N917" s="222"/>
      <c r="O917" s="223"/>
      <c r="P917" s="224"/>
      <c r="Q917" s="223"/>
      <c r="R917" s="223"/>
      <c r="S917" s="29"/>
    </row>
    <row r="918" spans="4:19" s="17" customFormat="1" hidden="1">
      <c r="D918" s="18"/>
      <c r="E918" s="18"/>
      <c r="F918" s="19"/>
      <c r="G918" s="19"/>
      <c r="H918" s="19"/>
      <c r="I918" s="18"/>
      <c r="J918" s="18"/>
      <c r="M918" s="222"/>
      <c r="N918" s="222"/>
      <c r="O918" s="223"/>
      <c r="P918" s="224"/>
      <c r="Q918" s="223"/>
      <c r="R918" s="223"/>
      <c r="S918" s="29"/>
    </row>
    <row r="919" spans="4:19" s="17" customFormat="1" hidden="1">
      <c r="D919" s="18"/>
      <c r="E919" s="18"/>
      <c r="F919" s="19"/>
      <c r="G919" s="19"/>
      <c r="H919" s="19"/>
      <c r="I919" s="18"/>
      <c r="J919" s="18"/>
      <c r="M919" s="222"/>
      <c r="N919" s="222"/>
      <c r="O919" s="223"/>
      <c r="P919" s="224"/>
      <c r="Q919" s="223"/>
      <c r="R919" s="223"/>
      <c r="S919" s="29"/>
    </row>
    <row r="920" spans="4:19" s="17" customFormat="1" hidden="1">
      <c r="D920" s="18"/>
      <c r="E920" s="18"/>
      <c r="F920" s="19"/>
      <c r="G920" s="19"/>
      <c r="H920" s="19"/>
      <c r="I920" s="18"/>
      <c r="J920" s="18"/>
      <c r="M920" s="222"/>
      <c r="N920" s="222"/>
      <c r="O920" s="223"/>
      <c r="P920" s="224"/>
      <c r="Q920" s="223"/>
      <c r="R920" s="223"/>
      <c r="S920" s="29"/>
    </row>
    <row r="921" spans="4:19" s="17" customFormat="1" hidden="1">
      <c r="D921" s="18"/>
      <c r="E921" s="18"/>
      <c r="F921" s="19"/>
      <c r="G921" s="19"/>
      <c r="H921" s="19"/>
      <c r="I921" s="18"/>
      <c r="J921" s="18"/>
      <c r="M921" s="222"/>
      <c r="N921" s="222"/>
      <c r="O921" s="223"/>
      <c r="P921" s="224"/>
      <c r="Q921" s="223"/>
      <c r="R921" s="223"/>
      <c r="S921" s="29"/>
    </row>
    <row r="922" spans="4:19" s="17" customFormat="1" hidden="1">
      <c r="D922" s="18"/>
      <c r="E922" s="18"/>
      <c r="F922" s="19"/>
      <c r="G922" s="19"/>
      <c r="H922" s="19"/>
      <c r="I922" s="18"/>
      <c r="J922" s="18"/>
      <c r="M922" s="222"/>
      <c r="N922" s="222"/>
      <c r="O922" s="223"/>
      <c r="P922" s="224"/>
      <c r="Q922" s="223"/>
      <c r="R922" s="223"/>
      <c r="S922" s="29"/>
    </row>
    <row r="923" spans="4:19" s="17" customFormat="1" hidden="1">
      <c r="D923" s="18"/>
      <c r="E923" s="18"/>
      <c r="F923" s="19"/>
      <c r="G923" s="19"/>
      <c r="H923" s="19"/>
      <c r="I923" s="18"/>
      <c r="J923" s="18"/>
      <c r="M923" s="222"/>
      <c r="N923" s="222"/>
      <c r="O923" s="223"/>
      <c r="P923" s="224"/>
      <c r="Q923" s="223"/>
      <c r="R923" s="223"/>
      <c r="S923" s="29"/>
    </row>
    <row r="924" spans="4:19" s="17" customFormat="1" hidden="1">
      <c r="D924" s="18"/>
      <c r="E924" s="18"/>
      <c r="F924" s="19"/>
      <c r="G924" s="19"/>
      <c r="H924" s="19"/>
      <c r="I924" s="18"/>
      <c r="J924" s="18"/>
      <c r="M924" s="222"/>
      <c r="N924" s="222"/>
      <c r="O924" s="223"/>
      <c r="P924" s="224"/>
      <c r="Q924" s="223"/>
      <c r="R924" s="223"/>
      <c r="S924" s="29"/>
    </row>
    <row r="925" spans="4:19" s="17" customFormat="1" hidden="1">
      <c r="D925" s="18"/>
      <c r="E925" s="18"/>
      <c r="F925" s="19"/>
      <c r="G925" s="19"/>
      <c r="H925" s="19"/>
      <c r="I925" s="18"/>
      <c r="J925" s="18"/>
      <c r="M925" s="222"/>
      <c r="N925" s="222"/>
      <c r="O925" s="223"/>
      <c r="P925" s="224"/>
      <c r="Q925" s="223"/>
      <c r="R925" s="223"/>
      <c r="S925" s="29"/>
    </row>
    <row r="926" spans="4:19" s="17" customFormat="1" hidden="1">
      <c r="D926" s="18"/>
      <c r="E926" s="18"/>
      <c r="F926" s="19"/>
      <c r="G926" s="19"/>
      <c r="H926" s="19"/>
      <c r="I926" s="18"/>
      <c r="J926" s="18"/>
      <c r="M926" s="222"/>
      <c r="N926" s="222"/>
      <c r="O926" s="223"/>
      <c r="P926" s="224"/>
      <c r="Q926" s="223"/>
      <c r="R926" s="223"/>
      <c r="S926" s="29"/>
    </row>
    <row r="927" spans="4:19" s="17" customFormat="1" hidden="1">
      <c r="D927" s="18"/>
      <c r="E927" s="18"/>
      <c r="F927" s="19"/>
      <c r="G927" s="19"/>
      <c r="H927" s="19"/>
      <c r="I927" s="18"/>
      <c r="J927" s="18"/>
      <c r="M927" s="222"/>
      <c r="N927" s="222"/>
      <c r="O927" s="223"/>
      <c r="P927" s="224"/>
      <c r="Q927" s="223"/>
      <c r="R927" s="223"/>
      <c r="S927" s="29"/>
    </row>
    <row r="928" spans="4:19" s="17" customFormat="1" hidden="1">
      <c r="D928" s="18"/>
      <c r="E928" s="18"/>
      <c r="F928" s="19"/>
      <c r="G928" s="19"/>
      <c r="H928" s="19"/>
      <c r="I928" s="18"/>
      <c r="J928" s="18"/>
      <c r="M928" s="222"/>
      <c r="N928" s="222"/>
      <c r="O928" s="223"/>
      <c r="P928" s="224"/>
      <c r="Q928" s="223"/>
      <c r="R928" s="223"/>
      <c r="S928" s="29"/>
    </row>
    <row r="929" spans="4:19" s="17" customFormat="1" hidden="1">
      <c r="D929" s="18"/>
      <c r="E929" s="18"/>
      <c r="F929" s="19"/>
      <c r="G929" s="19"/>
      <c r="H929" s="19"/>
      <c r="I929" s="18"/>
      <c r="J929" s="18"/>
      <c r="M929" s="222"/>
      <c r="N929" s="222"/>
      <c r="O929" s="223"/>
      <c r="P929" s="224"/>
      <c r="Q929" s="223"/>
      <c r="R929" s="223"/>
      <c r="S929" s="29"/>
    </row>
    <row r="930" spans="4:19" s="17" customFormat="1" hidden="1">
      <c r="D930" s="18"/>
      <c r="E930" s="18"/>
      <c r="F930" s="19"/>
      <c r="G930" s="19"/>
      <c r="H930" s="19"/>
      <c r="I930" s="18"/>
      <c r="J930" s="18"/>
      <c r="M930" s="222"/>
      <c r="N930" s="222"/>
      <c r="O930" s="223"/>
      <c r="P930" s="224"/>
      <c r="Q930" s="223"/>
      <c r="R930" s="223"/>
      <c r="S930" s="29"/>
    </row>
    <row r="931" spans="4:19" s="17" customFormat="1" hidden="1">
      <c r="D931" s="18"/>
      <c r="E931" s="18"/>
      <c r="F931" s="19"/>
      <c r="G931" s="19"/>
      <c r="H931" s="19"/>
      <c r="I931" s="18"/>
      <c r="J931" s="18"/>
      <c r="M931" s="222"/>
      <c r="N931" s="222"/>
      <c r="O931" s="223"/>
      <c r="P931" s="224"/>
      <c r="Q931" s="223"/>
      <c r="R931" s="223"/>
      <c r="S931" s="29"/>
    </row>
    <row r="932" spans="4:19" s="17" customFormat="1" hidden="1">
      <c r="D932" s="18"/>
      <c r="E932" s="18"/>
      <c r="F932" s="19"/>
      <c r="G932" s="19"/>
      <c r="H932" s="19"/>
      <c r="I932" s="18"/>
      <c r="J932" s="18"/>
      <c r="M932" s="222"/>
      <c r="N932" s="222"/>
      <c r="O932" s="223"/>
      <c r="P932" s="224"/>
      <c r="Q932" s="223"/>
      <c r="R932" s="223"/>
      <c r="S932" s="29"/>
    </row>
    <row r="933" spans="4:19" s="17" customFormat="1" hidden="1">
      <c r="D933" s="18"/>
      <c r="E933" s="18"/>
      <c r="F933" s="19"/>
      <c r="G933" s="19"/>
      <c r="H933" s="19"/>
      <c r="I933" s="18"/>
      <c r="J933" s="18"/>
      <c r="M933" s="222"/>
      <c r="N933" s="222"/>
      <c r="O933" s="223"/>
      <c r="P933" s="224"/>
      <c r="Q933" s="223"/>
      <c r="R933" s="223"/>
      <c r="S933" s="29"/>
    </row>
    <row r="934" spans="4:19" s="17" customFormat="1" hidden="1">
      <c r="D934" s="18"/>
      <c r="E934" s="18"/>
      <c r="F934" s="19"/>
      <c r="G934" s="19"/>
      <c r="H934" s="19"/>
      <c r="I934" s="18"/>
      <c r="J934" s="18"/>
      <c r="M934" s="222"/>
      <c r="N934" s="222"/>
      <c r="O934" s="223"/>
      <c r="P934" s="224"/>
      <c r="Q934" s="223"/>
      <c r="R934" s="223"/>
      <c r="S934" s="29"/>
    </row>
    <row r="935" spans="4:19" s="17" customFormat="1" hidden="1">
      <c r="D935" s="18"/>
      <c r="E935" s="18"/>
      <c r="F935" s="19"/>
      <c r="G935" s="19"/>
      <c r="H935" s="19"/>
      <c r="I935" s="18"/>
      <c r="J935" s="18"/>
      <c r="M935" s="222"/>
      <c r="N935" s="222"/>
      <c r="O935" s="223"/>
      <c r="P935" s="224"/>
      <c r="Q935" s="223"/>
      <c r="R935" s="223"/>
      <c r="S935" s="29"/>
    </row>
    <row r="936" spans="4:19" s="17" customFormat="1" hidden="1">
      <c r="D936" s="18"/>
      <c r="E936" s="18"/>
      <c r="F936" s="19"/>
      <c r="G936" s="19"/>
      <c r="H936" s="19"/>
      <c r="I936" s="18"/>
      <c r="J936" s="18"/>
      <c r="M936" s="222"/>
      <c r="N936" s="222"/>
      <c r="O936" s="223"/>
      <c r="P936" s="224"/>
      <c r="Q936" s="223"/>
      <c r="R936" s="223"/>
      <c r="S936" s="29"/>
    </row>
    <row r="937" spans="4:19" s="17" customFormat="1" hidden="1">
      <c r="D937" s="18"/>
      <c r="E937" s="18"/>
      <c r="F937" s="19"/>
      <c r="G937" s="19"/>
      <c r="H937" s="19"/>
      <c r="I937" s="18"/>
      <c r="J937" s="18"/>
      <c r="M937" s="222"/>
      <c r="N937" s="222"/>
      <c r="O937" s="223"/>
      <c r="P937" s="224"/>
      <c r="Q937" s="223"/>
      <c r="R937" s="223"/>
      <c r="S937" s="29"/>
    </row>
    <row r="938" spans="4:19" s="17" customFormat="1" hidden="1">
      <c r="D938" s="18"/>
      <c r="E938" s="18"/>
      <c r="F938" s="19"/>
      <c r="G938" s="19"/>
      <c r="H938" s="19"/>
      <c r="I938" s="18"/>
      <c r="J938" s="18"/>
      <c r="M938" s="222"/>
      <c r="N938" s="222"/>
      <c r="O938" s="223"/>
      <c r="P938" s="224"/>
      <c r="Q938" s="223"/>
      <c r="R938" s="223"/>
      <c r="S938" s="29"/>
    </row>
    <row r="939" spans="4:19" s="17" customFormat="1" hidden="1">
      <c r="D939" s="18"/>
      <c r="E939" s="18"/>
      <c r="F939" s="19"/>
      <c r="G939" s="19"/>
      <c r="H939" s="19"/>
      <c r="I939" s="18"/>
      <c r="J939" s="18"/>
      <c r="M939" s="222"/>
      <c r="N939" s="222"/>
      <c r="O939" s="223"/>
      <c r="P939" s="224"/>
      <c r="Q939" s="223"/>
      <c r="R939" s="223"/>
      <c r="S939" s="29"/>
    </row>
    <row r="940" spans="4:19" s="17" customFormat="1" hidden="1">
      <c r="D940" s="18"/>
      <c r="E940" s="18"/>
      <c r="F940" s="19"/>
      <c r="G940" s="19"/>
      <c r="H940" s="19"/>
      <c r="I940" s="18"/>
      <c r="J940" s="18"/>
      <c r="M940" s="222"/>
      <c r="N940" s="222"/>
      <c r="O940" s="223"/>
      <c r="P940" s="224"/>
      <c r="Q940" s="223"/>
      <c r="R940" s="223"/>
      <c r="S940" s="29"/>
    </row>
    <row r="941" spans="4:19" s="17" customFormat="1" hidden="1">
      <c r="D941" s="18"/>
      <c r="E941" s="18"/>
      <c r="F941" s="19"/>
      <c r="G941" s="19"/>
      <c r="H941" s="19"/>
      <c r="I941" s="18"/>
      <c r="J941" s="18"/>
      <c r="M941" s="222"/>
      <c r="N941" s="222"/>
      <c r="O941" s="223"/>
      <c r="P941" s="224"/>
      <c r="Q941" s="223"/>
      <c r="R941" s="223"/>
      <c r="S941" s="29"/>
    </row>
    <row r="942" spans="4:19" s="17" customFormat="1" hidden="1">
      <c r="D942" s="18"/>
      <c r="E942" s="18"/>
      <c r="F942" s="19"/>
      <c r="G942" s="19"/>
      <c r="H942" s="19"/>
      <c r="I942" s="18"/>
      <c r="J942" s="18"/>
      <c r="M942" s="222"/>
      <c r="N942" s="222"/>
      <c r="O942" s="223"/>
      <c r="P942" s="224"/>
      <c r="Q942" s="223"/>
      <c r="R942" s="223"/>
      <c r="S942" s="29"/>
    </row>
    <row r="943" spans="4:19" s="17" customFormat="1" hidden="1">
      <c r="D943" s="18"/>
      <c r="E943" s="18"/>
      <c r="F943" s="19"/>
      <c r="G943" s="19"/>
      <c r="H943" s="19"/>
      <c r="I943" s="18"/>
      <c r="J943" s="18"/>
      <c r="M943" s="222"/>
      <c r="N943" s="222"/>
      <c r="O943" s="223"/>
      <c r="P943" s="224"/>
      <c r="Q943" s="223"/>
      <c r="R943" s="223"/>
      <c r="S943" s="29"/>
    </row>
    <row r="944" spans="4:19" s="17" customFormat="1" hidden="1">
      <c r="D944" s="18"/>
      <c r="E944" s="18"/>
      <c r="F944" s="19"/>
      <c r="G944" s="19"/>
      <c r="H944" s="19"/>
      <c r="I944" s="18"/>
      <c r="J944" s="18"/>
      <c r="M944" s="222"/>
      <c r="N944" s="222"/>
      <c r="O944" s="223"/>
      <c r="P944" s="224"/>
      <c r="Q944" s="223"/>
      <c r="R944" s="223"/>
      <c r="S944" s="29"/>
    </row>
    <row r="945" spans="4:19" s="17" customFormat="1" hidden="1">
      <c r="D945" s="18"/>
      <c r="E945" s="18"/>
      <c r="F945" s="19"/>
      <c r="G945" s="19"/>
      <c r="H945" s="19"/>
      <c r="I945" s="18"/>
      <c r="J945" s="18"/>
      <c r="M945" s="222"/>
      <c r="N945" s="222"/>
      <c r="O945" s="223"/>
      <c r="P945" s="224"/>
      <c r="Q945" s="223"/>
      <c r="R945" s="223"/>
      <c r="S945" s="29"/>
    </row>
    <row r="946" spans="4:19" s="17" customFormat="1" hidden="1">
      <c r="D946" s="18"/>
      <c r="E946" s="18"/>
      <c r="F946" s="19"/>
      <c r="G946" s="19"/>
      <c r="H946" s="19"/>
      <c r="I946" s="18"/>
      <c r="J946" s="18"/>
      <c r="M946" s="222"/>
      <c r="N946" s="222"/>
      <c r="O946" s="223"/>
      <c r="P946" s="224"/>
      <c r="Q946" s="223"/>
      <c r="R946" s="223"/>
      <c r="S946" s="29"/>
    </row>
    <row r="947" spans="4:19" s="17" customFormat="1" hidden="1">
      <c r="D947" s="18"/>
      <c r="E947" s="18"/>
      <c r="F947" s="19"/>
      <c r="G947" s="19"/>
      <c r="H947" s="19"/>
      <c r="I947" s="18"/>
      <c r="J947" s="18"/>
      <c r="M947" s="222"/>
      <c r="N947" s="222"/>
      <c r="O947" s="223"/>
      <c r="P947" s="224"/>
      <c r="Q947" s="223"/>
      <c r="R947" s="223"/>
      <c r="S947" s="29"/>
    </row>
    <row r="948" spans="4:19" s="17" customFormat="1" hidden="1">
      <c r="D948" s="18"/>
      <c r="E948" s="18"/>
      <c r="F948" s="19"/>
      <c r="G948" s="19"/>
      <c r="H948" s="19"/>
      <c r="I948" s="18"/>
      <c r="J948" s="18"/>
      <c r="M948" s="222"/>
      <c r="N948" s="222"/>
      <c r="O948" s="223"/>
      <c r="P948" s="224"/>
      <c r="Q948" s="223"/>
      <c r="R948" s="223"/>
      <c r="S948" s="29"/>
    </row>
    <row r="949" spans="4:19" s="17" customFormat="1" hidden="1">
      <c r="D949" s="18"/>
      <c r="E949" s="18"/>
      <c r="F949" s="19"/>
      <c r="G949" s="19"/>
      <c r="H949" s="19"/>
      <c r="I949" s="18"/>
      <c r="J949" s="18"/>
      <c r="M949" s="222"/>
      <c r="N949" s="222"/>
      <c r="O949" s="223"/>
      <c r="P949" s="224"/>
      <c r="Q949" s="223"/>
      <c r="R949" s="223"/>
      <c r="S949" s="29"/>
    </row>
    <row r="950" spans="4:19" s="17" customFormat="1" hidden="1">
      <c r="D950" s="18"/>
      <c r="E950" s="18"/>
      <c r="F950" s="19"/>
      <c r="G950" s="19"/>
      <c r="H950" s="19"/>
      <c r="I950" s="18"/>
      <c r="J950" s="18"/>
      <c r="M950" s="222"/>
      <c r="N950" s="222"/>
      <c r="O950" s="223"/>
      <c r="P950" s="224"/>
      <c r="Q950" s="223"/>
      <c r="R950" s="223"/>
      <c r="S950" s="29"/>
    </row>
    <row r="951" spans="4:19" s="17" customFormat="1" hidden="1">
      <c r="D951" s="18"/>
      <c r="E951" s="18"/>
      <c r="F951" s="19"/>
      <c r="G951" s="19"/>
      <c r="H951" s="19"/>
      <c r="I951" s="18"/>
      <c r="J951" s="18"/>
      <c r="M951" s="222"/>
      <c r="N951" s="222"/>
      <c r="O951" s="223"/>
      <c r="P951" s="224"/>
      <c r="Q951" s="223"/>
      <c r="R951" s="223"/>
      <c r="S951" s="29"/>
    </row>
    <row r="952" spans="4:19" s="17" customFormat="1" hidden="1">
      <c r="D952" s="18"/>
      <c r="E952" s="18"/>
      <c r="F952" s="19"/>
      <c r="G952" s="19"/>
      <c r="H952" s="19"/>
      <c r="I952" s="18"/>
      <c r="J952" s="18"/>
      <c r="M952" s="222"/>
      <c r="N952" s="222"/>
      <c r="O952" s="223"/>
      <c r="P952" s="224"/>
      <c r="Q952" s="223"/>
      <c r="R952" s="223"/>
      <c r="S952" s="29"/>
    </row>
    <row r="953" spans="4:19" s="17" customFormat="1" hidden="1">
      <c r="D953" s="18"/>
      <c r="E953" s="18"/>
      <c r="F953" s="19"/>
      <c r="G953" s="19"/>
      <c r="H953" s="19"/>
      <c r="I953" s="18"/>
      <c r="J953" s="18"/>
      <c r="M953" s="222"/>
      <c r="N953" s="222"/>
      <c r="O953" s="223"/>
      <c r="P953" s="224"/>
      <c r="Q953" s="223"/>
      <c r="R953" s="223"/>
      <c r="S953" s="29"/>
    </row>
    <row r="954" spans="4:19" s="17" customFormat="1" hidden="1">
      <c r="D954" s="18"/>
      <c r="E954" s="18"/>
      <c r="F954" s="19"/>
      <c r="G954" s="19"/>
      <c r="H954" s="19"/>
      <c r="I954" s="18"/>
      <c r="J954" s="18"/>
      <c r="M954" s="222"/>
      <c r="N954" s="222"/>
      <c r="O954" s="223"/>
      <c r="P954" s="224"/>
      <c r="Q954" s="223"/>
      <c r="R954" s="223"/>
      <c r="S954" s="29"/>
    </row>
    <row r="955" spans="4:19" s="17" customFormat="1" hidden="1">
      <c r="D955" s="18"/>
      <c r="E955" s="18"/>
      <c r="F955" s="19"/>
      <c r="G955" s="19"/>
      <c r="H955" s="19"/>
      <c r="I955" s="18"/>
      <c r="J955" s="18"/>
      <c r="M955" s="222"/>
      <c r="N955" s="222"/>
      <c r="O955" s="223"/>
      <c r="P955" s="224"/>
      <c r="Q955" s="223"/>
      <c r="R955" s="223"/>
      <c r="S955" s="29"/>
    </row>
    <row r="956" spans="4:19" s="17" customFormat="1" hidden="1">
      <c r="D956" s="18"/>
      <c r="E956" s="18"/>
      <c r="F956" s="19"/>
      <c r="G956" s="19"/>
      <c r="H956" s="19"/>
      <c r="I956" s="18"/>
      <c r="J956" s="18"/>
      <c r="M956" s="222"/>
      <c r="N956" s="222"/>
      <c r="O956" s="223"/>
      <c r="P956" s="224"/>
      <c r="Q956" s="223"/>
      <c r="R956" s="223"/>
      <c r="S956" s="29"/>
    </row>
    <row r="957" spans="4:19" s="17" customFormat="1" hidden="1">
      <c r="D957" s="18"/>
      <c r="E957" s="18"/>
      <c r="F957" s="19"/>
      <c r="G957" s="19"/>
      <c r="H957" s="19"/>
      <c r="I957" s="18"/>
      <c r="J957" s="18"/>
      <c r="M957" s="222"/>
      <c r="N957" s="222"/>
      <c r="O957" s="223"/>
      <c r="P957" s="224"/>
      <c r="Q957" s="223"/>
      <c r="R957" s="223"/>
      <c r="S957" s="29"/>
    </row>
    <row r="958" spans="4:19" s="17" customFormat="1" hidden="1">
      <c r="D958" s="18"/>
      <c r="E958" s="18"/>
      <c r="F958" s="19"/>
      <c r="G958" s="19"/>
      <c r="H958" s="19"/>
      <c r="I958" s="18"/>
      <c r="J958" s="18"/>
      <c r="M958" s="222"/>
      <c r="N958" s="222"/>
      <c r="O958" s="223"/>
      <c r="P958" s="224"/>
      <c r="Q958" s="223"/>
      <c r="R958" s="223"/>
      <c r="S958" s="29"/>
    </row>
    <row r="959" spans="4:19" s="17" customFormat="1" hidden="1">
      <c r="D959" s="18"/>
      <c r="E959" s="18"/>
      <c r="F959" s="19"/>
      <c r="G959" s="19"/>
      <c r="H959" s="19"/>
      <c r="I959" s="18"/>
      <c r="J959" s="18"/>
      <c r="M959" s="222"/>
      <c r="N959" s="222"/>
      <c r="O959" s="223"/>
      <c r="P959" s="224"/>
      <c r="Q959" s="223"/>
      <c r="R959" s="223"/>
      <c r="S959" s="29"/>
    </row>
    <row r="960" spans="4:19" s="17" customFormat="1" hidden="1">
      <c r="D960" s="18"/>
      <c r="E960" s="18"/>
      <c r="F960" s="19"/>
      <c r="G960" s="19"/>
      <c r="H960" s="19"/>
      <c r="I960" s="18"/>
      <c r="J960" s="18"/>
      <c r="M960" s="222"/>
      <c r="N960" s="222"/>
      <c r="O960" s="223"/>
      <c r="P960" s="224"/>
      <c r="Q960" s="223"/>
      <c r="R960" s="223"/>
      <c r="S960" s="29"/>
    </row>
    <row r="961" spans="4:19" s="17" customFormat="1" hidden="1">
      <c r="D961" s="18"/>
      <c r="E961" s="18"/>
      <c r="F961" s="19"/>
      <c r="G961" s="19"/>
      <c r="H961" s="19"/>
      <c r="I961" s="18"/>
      <c r="J961" s="18"/>
      <c r="M961" s="222"/>
      <c r="N961" s="222"/>
      <c r="O961" s="223"/>
      <c r="P961" s="224"/>
      <c r="Q961" s="223"/>
      <c r="R961" s="223"/>
      <c r="S961" s="29"/>
    </row>
    <row r="962" spans="4:19" s="17" customFormat="1" hidden="1">
      <c r="D962" s="18"/>
      <c r="E962" s="18"/>
      <c r="F962" s="19"/>
      <c r="G962" s="19"/>
      <c r="H962" s="19"/>
      <c r="I962" s="18"/>
      <c r="J962" s="18"/>
      <c r="M962" s="222"/>
      <c r="N962" s="222"/>
      <c r="O962" s="223"/>
      <c r="P962" s="224"/>
      <c r="Q962" s="223"/>
      <c r="R962" s="223"/>
      <c r="S962" s="29"/>
    </row>
    <row r="963" spans="4:19" s="17" customFormat="1" hidden="1">
      <c r="D963" s="18"/>
      <c r="E963" s="18"/>
      <c r="F963" s="19"/>
      <c r="G963" s="19"/>
      <c r="H963" s="19"/>
      <c r="I963" s="18"/>
      <c r="J963" s="18"/>
      <c r="M963" s="222"/>
      <c r="N963" s="222"/>
      <c r="O963" s="223"/>
      <c r="P963" s="224"/>
      <c r="Q963" s="223"/>
      <c r="R963" s="223"/>
      <c r="S963" s="29"/>
    </row>
    <row r="964" spans="4:19" s="17" customFormat="1" hidden="1">
      <c r="D964" s="18"/>
      <c r="E964" s="18"/>
      <c r="F964" s="19"/>
      <c r="G964" s="19"/>
      <c r="H964" s="19"/>
      <c r="I964" s="18"/>
      <c r="J964" s="18"/>
      <c r="M964" s="222"/>
      <c r="N964" s="222"/>
      <c r="O964" s="223"/>
      <c r="P964" s="224"/>
      <c r="Q964" s="223"/>
      <c r="R964" s="223"/>
      <c r="S964" s="29"/>
    </row>
    <row r="965" spans="4:19" s="17" customFormat="1" hidden="1">
      <c r="D965" s="18"/>
      <c r="E965" s="18"/>
      <c r="F965" s="19"/>
      <c r="G965" s="19"/>
      <c r="H965" s="19"/>
      <c r="I965" s="18"/>
      <c r="J965" s="18"/>
      <c r="M965" s="222"/>
      <c r="N965" s="222"/>
      <c r="O965" s="223"/>
      <c r="P965" s="224"/>
      <c r="Q965" s="223"/>
      <c r="R965" s="223"/>
      <c r="S965" s="29"/>
    </row>
    <row r="966" spans="4:19" s="17" customFormat="1" hidden="1">
      <c r="D966" s="18"/>
      <c r="E966" s="18"/>
      <c r="F966" s="19"/>
      <c r="G966" s="19"/>
      <c r="H966" s="19"/>
      <c r="I966" s="18"/>
      <c r="J966" s="18"/>
      <c r="M966" s="222"/>
      <c r="N966" s="222"/>
      <c r="O966" s="223"/>
      <c r="P966" s="224"/>
      <c r="Q966" s="223"/>
      <c r="R966" s="223"/>
      <c r="S966" s="29"/>
    </row>
    <row r="967" spans="4:19" s="17" customFormat="1" hidden="1">
      <c r="D967" s="18"/>
      <c r="E967" s="18"/>
      <c r="F967" s="19"/>
      <c r="G967" s="19"/>
      <c r="H967" s="19"/>
      <c r="I967" s="18"/>
      <c r="J967" s="18"/>
      <c r="M967" s="222"/>
      <c r="N967" s="222"/>
      <c r="O967" s="223"/>
      <c r="P967" s="224"/>
      <c r="Q967" s="223"/>
      <c r="R967" s="223"/>
      <c r="S967" s="29"/>
    </row>
    <row r="968" spans="4:19" s="17" customFormat="1" hidden="1">
      <c r="D968" s="18"/>
      <c r="E968" s="18"/>
      <c r="F968" s="19"/>
      <c r="G968" s="19"/>
      <c r="H968" s="19"/>
      <c r="I968" s="18"/>
      <c r="J968" s="18"/>
      <c r="M968" s="222"/>
      <c r="N968" s="222"/>
      <c r="O968" s="223"/>
      <c r="P968" s="224"/>
      <c r="Q968" s="223"/>
      <c r="R968" s="223"/>
      <c r="S968" s="29"/>
    </row>
    <row r="969" spans="4:19" s="17" customFormat="1" hidden="1">
      <c r="D969" s="18"/>
      <c r="E969" s="18"/>
      <c r="F969" s="19"/>
      <c r="G969" s="19"/>
      <c r="H969" s="19"/>
      <c r="I969" s="18"/>
      <c r="J969" s="18"/>
      <c r="M969" s="222"/>
      <c r="N969" s="222"/>
      <c r="O969" s="223"/>
      <c r="P969" s="224"/>
      <c r="Q969" s="223"/>
      <c r="R969" s="223"/>
      <c r="S969" s="29"/>
    </row>
    <row r="970" spans="4:19" s="17" customFormat="1" hidden="1">
      <c r="D970" s="18"/>
      <c r="E970" s="18"/>
      <c r="F970" s="19"/>
      <c r="G970" s="19"/>
      <c r="H970" s="19"/>
      <c r="I970" s="18"/>
      <c r="J970" s="18"/>
      <c r="M970" s="222"/>
      <c r="N970" s="222"/>
      <c r="O970" s="223"/>
      <c r="P970" s="224"/>
      <c r="Q970" s="223"/>
      <c r="R970" s="223"/>
      <c r="S970" s="29"/>
    </row>
    <row r="971" spans="4:19" s="17" customFormat="1" hidden="1">
      <c r="D971" s="18"/>
      <c r="E971" s="18"/>
      <c r="F971" s="19"/>
      <c r="G971" s="19"/>
      <c r="H971" s="19"/>
      <c r="I971" s="18"/>
      <c r="J971" s="18"/>
      <c r="M971" s="222"/>
      <c r="N971" s="222"/>
      <c r="O971" s="223"/>
      <c r="P971" s="224"/>
      <c r="Q971" s="223"/>
      <c r="R971" s="223"/>
      <c r="S971" s="29"/>
    </row>
    <row r="972" spans="4:19" s="17" customFormat="1" hidden="1">
      <c r="D972" s="18"/>
      <c r="E972" s="18"/>
      <c r="F972" s="19"/>
      <c r="G972" s="19"/>
      <c r="H972" s="19"/>
      <c r="I972" s="18"/>
      <c r="J972" s="18"/>
      <c r="M972" s="222"/>
      <c r="N972" s="222"/>
      <c r="O972" s="223"/>
      <c r="P972" s="224"/>
      <c r="Q972" s="223"/>
      <c r="R972" s="223"/>
      <c r="S972" s="29"/>
    </row>
    <row r="973" spans="4:19" s="17" customFormat="1" hidden="1">
      <c r="D973" s="18"/>
      <c r="E973" s="18"/>
      <c r="F973" s="19"/>
      <c r="G973" s="19"/>
      <c r="H973" s="19"/>
      <c r="I973" s="18"/>
      <c r="J973" s="18"/>
      <c r="M973" s="222"/>
      <c r="N973" s="222"/>
      <c r="O973" s="223"/>
      <c r="P973" s="224"/>
      <c r="Q973" s="223"/>
      <c r="R973" s="223"/>
      <c r="S973" s="29"/>
    </row>
    <row r="974" spans="4:19" s="17" customFormat="1" hidden="1">
      <c r="D974" s="18"/>
      <c r="E974" s="18"/>
      <c r="F974" s="19"/>
      <c r="G974" s="19"/>
      <c r="H974" s="19"/>
      <c r="I974" s="18"/>
      <c r="J974" s="18"/>
      <c r="M974" s="222"/>
      <c r="N974" s="222"/>
      <c r="O974" s="223"/>
      <c r="P974" s="224"/>
      <c r="Q974" s="223"/>
      <c r="R974" s="223"/>
      <c r="S974" s="29"/>
    </row>
    <row r="975" spans="4:19" s="17" customFormat="1" hidden="1">
      <c r="D975" s="18"/>
      <c r="E975" s="18"/>
      <c r="F975" s="19"/>
      <c r="G975" s="19"/>
      <c r="H975" s="19"/>
      <c r="I975" s="18"/>
      <c r="J975" s="18"/>
      <c r="M975" s="222"/>
      <c r="N975" s="222"/>
      <c r="O975" s="223"/>
      <c r="P975" s="224"/>
      <c r="Q975" s="223"/>
      <c r="R975" s="223"/>
      <c r="S975" s="29"/>
    </row>
    <row r="976" spans="4:19" s="17" customFormat="1" hidden="1">
      <c r="D976" s="18"/>
      <c r="E976" s="18"/>
      <c r="F976" s="19"/>
      <c r="G976" s="19"/>
      <c r="H976" s="19"/>
      <c r="I976" s="18"/>
      <c r="J976" s="18"/>
      <c r="M976" s="222"/>
      <c r="N976" s="222"/>
      <c r="O976" s="223"/>
      <c r="P976" s="224"/>
      <c r="Q976" s="223"/>
      <c r="R976" s="223"/>
      <c r="S976" s="29"/>
    </row>
    <row r="977" spans="4:19" s="17" customFormat="1" hidden="1">
      <c r="D977" s="18"/>
      <c r="E977" s="18"/>
      <c r="F977" s="19"/>
      <c r="G977" s="19"/>
      <c r="H977" s="19"/>
      <c r="I977" s="18"/>
      <c r="J977" s="18"/>
      <c r="M977" s="222"/>
      <c r="N977" s="222"/>
      <c r="O977" s="223"/>
      <c r="P977" s="224"/>
      <c r="Q977" s="223"/>
      <c r="R977" s="223"/>
      <c r="S977" s="29"/>
    </row>
    <row r="978" spans="4:19" s="17" customFormat="1" hidden="1">
      <c r="D978" s="18"/>
      <c r="E978" s="18"/>
      <c r="F978" s="19"/>
      <c r="G978" s="19"/>
      <c r="H978" s="19"/>
      <c r="I978" s="18"/>
      <c r="J978" s="18"/>
      <c r="M978" s="222"/>
      <c r="N978" s="222"/>
      <c r="O978" s="223"/>
      <c r="P978" s="224"/>
      <c r="Q978" s="223"/>
      <c r="R978" s="223"/>
      <c r="S978" s="29"/>
    </row>
    <row r="979" spans="4:19" s="17" customFormat="1" hidden="1">
      <c r="D979" s="18"/>
      <c r="E979" s="18"/>
      <c r="F979" s="19"/>
      <c r="G979" s="19"/>
      <c r="H979" s="19"/>
      <c r="I979" s="18"/>
      <c r="J979" s="18"/>
      <c r="M979" s="222"/>
      <c r="N979" s="222"/>
      <c r="O979" s="223"/>
      <c r="P979" s="224"/>
      <c r="Q979" s="223"/>
      <c r="R979" s="223"/>
      <c r="S979" s="29"/>
    </row>
    <row r="980" spans="4:19" s="17" customFormat="1" hidden="1">
      <c r="D980" s="18"/>
      <c r="E980" s="18"/>
      <c r="F980" s="19"/>
      <c r="G980" s="19"/>
      <c r="H980" s="19"/>
      <c r="I980" s="18"/>
      <c r="J980" s="18"/>
      <c r="M980" s="222"/>
      <c r="N980" s="222"/>
      <c r="O980" s="223"/>
      <c r="P980" s="224"/>
      <c r="Q980" s="223"/>
      <c r="R980" s="223"/>
      <c r="S980" s="29"/>
    </row>
    <row r="981" spans="4:19" s="17" customFormat="1" hidden="1">
      <c r="D981" s="18"/>
      <c r="E981" s="18"/>
      <c r="F981" s="19"/>
      <c r="G981" s="19"/>
      <c r="H981" s="19"/>
      <c r="I981" s="18"/>
      <c r="J981" s="18"/>
      <c r="M981" s="222"/>
      <c r="N981" s="222"/>
      <c r="O981" s="223"/>
      <c r="P981" s="224"/>
      <c r="Q981" s="223"/>
      <c r="R981" s="223"/>
      <c r="S981" s="29"/>
    </row>
    <row r="982" spans="4:19" s="17" customFormat="1" hidden="1">
      <c r="D982" s="18"/>
      <c r="E982" s="18"/>
      <c r="F982" s="19"/>
      <c r="G982" s="19"/>
      <c r="H982" s="19"/>
      <c r="I982" s="18"/>
      <c r="J982" s="18"/>
      <c r="M982" s="222"/>
      <c r="N982" s="222"/>
      <c r="O982" s="223"/>
      <c r="P982" s="224"/>
      <c r="Q982" s="223"/>
      <c r="R982" s="223"/>
      <c r="S982" s="29"/>
    </row>
    <row r="983" spans="4:19" s="17" customFormat="1" hidden="1">
      <c r="D983" s="18"/>
      <c r="E983" s="18"/>
      <c r="F983" s="19"/>
      <c r="G983" s="19"/>
      <c r="H983" s="19"/>
      <c r="I983" s="18"/>
      <c r="J983" s="18"/>
      <c r="M983" s="222"/>
      <c r="N983" s="222"/>
      <c r="O983" s="223"/>
      <c r="P983" s="224"/>
      <c r="Q983" s="223"/>
      <c r="R983" s="223"/>
      <c r="S983" s="29"/>
    </row>
    <row r="984" spans="4:19" s="17" customFormat="1" hidden="1">
      <c r="D984" s="18"/>
      <c r="E984" s="18"/>
      <c r="F984" s="19"/>
      <c r="G984" s="19"/>
      <c r="H984" s="19"/>
      <c r="I984" s="18"/>
      <c r="J984" s="18"/>
      <c r="M984" s="222"/>
      <c r="N984" s="222"/>
      <c r="O984" s="223"/>
      <c r="P984" s="224"/>
      <c r="Q984" s="223"/>
      <c r="R984" s="223"/>
      <c r="S984" s="29"/>
    </row>
    <row r="985" spans="4:19" s="17" customFormat="1" hidden="1">
      <c r="D985" s="18"/>
      <c r="E985" s="18"/>
      <c r="F985" s="19"/>
      <c r="G985" s="19"/>
      <c r="H985" s="19"/>
      <c r="I985" s="18"/>
      <c r="J985" s="18"/>
      <c r="M985" s="222"/>
      <c r="N985" s="222"/>
      <c r="O985" s="223"/>
      <c r="P985" s="224"/>
      <c r="Q985" s="223"/>
      <c r="R985" s="223"/>
      <c r="S985" s="29"/>
    </row>
    <row r="986" spans="4:19" s="17" customFormat="1" hidden="1">
      <c r="D986" s="18"/>
      <c r="E986" s="18"/>
      <c r="F986" s="19"/>
      <c r="G986" s="19"/>
      <c r="H986" s="19"/>
      <c r="I986" s="18"/>
      <c r="J986" s="18"/>
      <c r="M986" s="222"/>
      <c r="N986" s="222"/>
      <c r="O986" s="223"/>
      <c r="P986" s="224"/>
      <c r="Q986" s="223"/>
      <c r="R986" s="223"/>
      <c r="S986" s="29"/>
    </row>
    <row r="987" spans="4:19" s="17" customFormat="1" hidden="1">
      <c r="D987" s="18"/>
      <c r="E987" s="18"/>
      <c r="F987" s="19"/>
      <c r="G987" s="19"/>
      <c r="H987" s="19"/>
      <c r="I987" s="18"/>
      <c r="J987" s="18"/>
      <c r="M987" s="222"/>
      <c r="N987" s="222"/>
      <c r="O987" s="223"/>
      <c r="P987" s="224"/>
      <c r="Q987" s="223"/>
      <c r="R987" s="223"/>
      <c r="S987" s="29"/>
    </row>
    <row r="988" spans="4:19" s="17" customFormat="1" hidden="1">
      <c r="D988" s="18"/>
      <c r="E988" s="18"/>
      <c r="F988" s="19"/>
      <c r="G988" s="19"/>
      <c r="H988" s="19"/>
      <c r="I988" s="18"/>
      <c r="J988" s="18"/>
      <c r="M988" s="222"/>
      <c r="N988" s="222"/>
      <c r="O988" s="223"/>
      <c r="P988" s="224"/>
      <c r="Q988" s="223"/>
      <c r="R988" s="223"/>
      <c r="S988" s="29"/>
    </row>
    <row r="989" spans="4:19" s="17" customFormat="1" hidden="1">
      <c r="D989" s="18"/>
      <c r="E989" s="18"/>
      <c r="F989" s="19"/>
      <c r="G989" s="19"/>
      <c r="H989" s="19"/>
      <c r="I989" s="18"/>
      <c r="J989" s="18"/>
      <c r="M989" s="222"/>
      <c r="N989" s="222"/>
      <c r="O989" s="223"/>
      <c r="P989" s="224"/>
      <c r="Q989" s="223"/>
      <c r="R989" s="223"/>
      <c r="S989" s="29"/>
    </row>
    <row r="990" spans="4:19" s="17" customFormat="1" hidden="1">
      <c r="D990" s="18"/>
      <c r="E990" s="18"/>
      <c r="F990" s="19"/>
      <c r="G990" s="19"/>
      <c r="H990" s="19"/>
      <c r="I990" s="18"/>
      <c r="J990" s="18"/>
      <c r="M990" s="222"/>
      <c r="N990" s="222"/>
      <c r="O990" s="223"/>
      <c r="P990" s="224"/>
      <c r="Q990" s="223"/>
      <c r="R990" s="223"/>
      <c r="S990" s="29"/>
    </row>
    <row r="991" spans="4:19" s="17" customFormat="1" hidden="1">
      <c r="D991" s="18"/>
      <c r="E991" s="18"/>
      <c r="F991" s="19"/>
      <c r="G991" s="19"/>
      <c r="H991" s="19"/>
      <c r="I991" s="18"/>
      <c r="J991" s="18"/>
      <c r="M991" s="222"/>
      <c r="N991" s="222"/>
      <c r="O991" s="223"/>
      <c r="P991" s="224"/>
      <c r="Q991" s="223"/>
      <c r="R991" s="223"/>
      <c r="S991" s="29"/>
    </row>
    <row r="992" spans="4:19" s="17" customFormat="1" hidden="1">
      <c r="D992" s="18"/>
      <c r="E992" s="18"/>
      <c r="F992" s="19"/>
      <c r="G992" s="19"/>
      <c r="H992" s="19"/>
      <c r="I992" s="18"/>
      <c r="J992" s="18"/>
      <c r="M992" s="222"/>
      <c r="N992" s="222"/>
      <c r="O992" s="223"/>
      <c r="P992" s="224"/>
      <c r="Q992" s="223"/>
      <c r="R992" s="223"/>
      <c r="S992" s="29"/>
    </row>
    <row r="993" spans="4:19" s="17" customFormat="1" hidden="1">
      <c r="D993" s="18"/>
      <c r="E993" s="18"/>
      <c r="F993" s="19"/>
      <c r="G993" s="19"/>
      <c r="H993" s="19"/>
      <c r="I993" s="18"/>
      <c r="J993" s="18"/>
      <c r="M993" s="222"/>
      <c r="N993" s="222"/>
      <c r="O993" s="223"/>
      <c r="P993" s="224"/>
      <c r="Q993" s="223"/>
      <c r="R993" s="223"/>
      <c r="S993" s="29"/>
    </row>
    <row r="994" spans="4:19" s="17" customFormat="1" hidden="1">
      <c r="D994" s="18"/>
      <c r="E994" s="18"/>
      <c r="F994" s="19"/>
      <c r="G994" s="19"/>
      <c r="H994" s="19"/>
      <c r="I994" s="18"/>
      <c r="J994" s="18"/>
      <c r="M994" s="222"/>
      <c r="N994" s="222"/>
      <c r="O994" s="223"/>
      <c r="P994" s="224"/>
      <c r="Q994" s="223"/>
      <c r="R994" s="223"/>
      <c r="S994" s="29"/>
    </row>
    <row r="995" spans="4:19" s="17" customFormat="1" hidden="1">
      <c r="D995" s="18"/>
      <c r="E995" s="18"/>
      <c r="F995" s="19"/>
      <c r="G995" s="19"/>
      <c r="H995" s="19"/>
      <c r="I995" s="18"/>
      <c r="J995" s="18"/>
      <c r="M995" s="222"/>
      <c r="N995" s="222"/>
      <c r="O995" s="223"/>
      <c r="P995" s="224"/>
      <c r="Q995" s="223"/>
      <c r="R995" s="223"/>
      <c r="S995" s="29"/>
    </row>
    <row r="996" spans="4:19" s="17" customFormat="1" hidden="1">
      <c r="D996" s="18"/>
      <c r="E996" s="18"/>
      <c r="F996" s="19"/>
      <c r="G996" s="19"/>
      <c r="H996" s="19"/>
      <c r="I996" s="18"/>
      <c r="J996" s="18"/>
      <c r="M996" s="222"/>
      <c r="N996" s="222"/>
      <c r="O996" s="223"/>
      <c r="P996" s="224"/>
      <c r="Q996" s="223"/>
      <c r="R996" s="223"/>
      <c r="S996" s="29"/>
    </row>
    <row r="997" spans="4:19" s="17" customFormat="1" hidden="1">
      <c r="D997" s="18"/>
      <c r="E997" s="18"/>
      <c r="F997" s="19"/>
      <c r="G997" s="19"/>
      <c r="H997" s="19"/>
      <c r="I997" s="18"/>
      <c r="J997" s="18"/>
      <c r="M997" s="222"/>
      <c r="N997" s="222"/>
      <c r="O997" s="223"/>
      <c r="P997" s="224"/>
      <c r="Q997" s="223"/>
      <c r="R997" s="223"/>
      <c r="S997" s="29"/>
    </row>
    <row r="998" spans="4:19" s="17" customFormat="1" hidden="1">
      <c r="D998" s="18"/>
      <c r="E998" s="18"/>
      <c r="F998" s="19"/>
      <c r="G998" s="19"/>
      <c r="H998" s="19"/>
      <c r="I998" s="18"/>
      <c r="J998" s="18"/>
      <c r="M998" s="222"/>
      <c r="N998" s="222"/>
      <c r="O998" s="223"/>
      <c r="P998" s="224"/>
      <c r="Q998" s="223"/>
      <c r="R998" s="223"/>
      <c r="S998" s="29"/>
    </row>
    <row r="999" spans="4:19" s="17" customFormat="1" hidden="1">
      <c r="D999" s="18"/>
      <c r="E999" s="18"/>
      <c r="F999" s="19"/>
      <c r="G999" s="19"/>
      <c r="H999" s="19"/>
      <c r="I999" s="18"/>
      <c r="J999" s="18"/>
      <c r="M999" s="222"/>
      <c r="N999" s="222"/>
      <c r="O999" s="223"/>
      <c r="P999" s="224"/>
      <c r="Q999" s="223"/>
      <c r="R999" s="223"/>
      <c r="S999" s="29"/>
    </row>
    <row r="1000" spans="4:19" s="17" customFormat="1" hidden="1">
      <c r="D1000" s="18"/>
      <c r="E1000" s="18"/>
      <c r="F1000" s="19"/>
      <c r="G1000" s="19"/>
      <c r="H1000" s="19"/>
      <c r="I1000" s="18"/>
      <c r="J1000" s="18"/>
      <c r="M1000" s="222"/>
      <c r="N1000" s="222"/>
      <c r="O1000" s="223"/>
      <c r="P1000" s="224"/>
      <c r="Q1000" s="223"/>
      <c r="R1000" s="223"/>
      <c r="S1000" s="29"/>
    </row>
    <row r="1001" spans="4:19" s="17" customFormat="1" hidden="1">
      <c r="D1001" s="18"/>
      <c r="E1001" s="18"/>
      <c r="F1001" s="19"/>
      <c r="G1001" s="19"/>
      <c r="H1001" s="19"/>
      <c r="I1001" s="18"/>
      <c r="J1001" s="18"/>
      <c r="M1001" s="222"/>
      <c r="N1001" s="222"/>
      <c r="O1001" s="223"/>
      <c r="P1001" s="224"/>
      <c r="Q1001" s="223"/>
      <c r="R1001" s="223"/>
      <c r="S1001" s="29"/>
    </row>
    <row r="1002" spans="4:19" s="17" customFormat="1" hidden="1">
      <c r="D1002" s="18"/>
      <c r="E1002" s="18"/>
      <c r="F1002" s="19"/>
      <c r="G1002" s="19"/>
      <c r="H1002" s="19"/>
      <c r="I1002" s="18"/>
      <c r="J1002" s="18"/>
      <c r="M1002" s="222"/>
      <c r="N1002" s="222"/>
      <c r="O1002" s="223"/>
      <c r="P1002" s="224"/>
      <c r="Q1002" s="223"/>
      <c r="R1002" s="223"/>
      <c r="S1002" s="29"/>
    </row>
    <row r="1003" spans="4:19" s="17" customFormat="1" hidden="1">
      <c r="D1003" s="18"/>
      <c r="E1003" s="18"/>
      <c r="F1003" s="19"/>
      <c r="G1003" s="19"/>
      <c r="H1003" s="19"/>
      <c r="I1003" s="18"/>
      <c r="J1003" s="18"/>
      <c r="M1003" s="222"/>
      <c r="N1003" s="222"/>
      <c r="O1003" s="223"/>
      <c r="P1003" s="224"/>
      <c r="Q1003" s="223"/>
      <c r="R1003" s="223"/>
      <c r="S1003" s="29"/>
    </row>
    <row r="1004" spans="4:19" s="17" customFormat="1" hidden="1">
      <c r="D1004" s="18"/>
      <c r="E1004" s="18"/>
      <c r="F1004" s="19"/>
      <c r="G1004" s="19"/>
      <c r="H1004" s="19"/>
      <c r="I1004" s="18"/>
      <c r="J1004" s="18"/>
      <c r="M1004" s="222"/>
      <c r="N1004" s="222"/>
      <c r="O1004" s="223"/>
      <c r="P1004" s="224"/>
      <c r="Q1004" s="223"/>
      <c r="R1004" s="223"/>
      <c r="S1004" s="29"/>
    </row>
    <row r="1005" spans="4:19" s="17" customFormat="1" hidden="1">
      <c r="D1005" s="18"/>
      <c r="E1005" s="18"/>
      <c r="F1005" s="19"/>
      <c r="G1005" s="19"/>
      <c r="H1005" s="19"/>
      <c r="I1005" s="18"/>
      <c r="J1005" s="18"/>
      <c r="M1005" s="222"/>
      <c r="N1005" s="222"/>
      <c r="O1005" s="223"/>
      <c r="P1005" s="224"/>
      <c r="Q1005" s="223"/>
      <c r="R1005" s="223"/>
      <c r="S1005" s="29"/>
    </row>
    <row r="1006" spans="4:19" s="17" customFormat="1" hidden="1">
      <c r="D1006" s="18"/>
      <c r="E1006" s="18"/>
      <c r="F1006" s="19"/>
      <c r="G1006" s="19"/>
      <c r="H1006" s="19"/>
      <c r="I1006" s="18"/>
      <c r="J1006" s="18"/>
      <c r="M1006" s="222"/>
      <c r="N1006" s="222"/>
      <c r="O1006" s="223"/>
      <c r="P1006" s="224"/>
      <c r="Q1006" s="223"/>
      <c r="R1006" s="223"/>
      <c r="S1006" s="29"/>
    </row>
    <row r="1007" spans="4:19" s="17" customFormat="1" hidden="1">
      <c r="D1007" s="18"/>
      <c r="E1007" s="18"/>
      <c r="F1007" s="19"/>
      <c r="G1007" s="19"/>
      <c r="H1007" s="19"/>
      <c r="I1007" s="18"/>
      <c r="J1007" s="18"/>
      <c r="M1007" s="222"/>
      <c r="N1007" s="222"/>
      <c r="O1007" s="223"/>
      <c r="P1007" s="224"/>
      <c r="Q1007" s="223"/>
      <c r="R1007" s="223"/>
      <c r="S1007" s="29"/>
    </row>
  </sheetData>
  <sheetProtection algorithmName="SHA-512" hashValue="ur4VOeEaezgk4FyT/1vPyQxINn7GkhozoY2nB+9q/w32f20A1At1EFaAgDZMyb6lkFZ2qSvEpIikdbqZYYEFfA==" saltValue="03lZquO/dshHSIi77EYUKw==" spinCount="100000" sheet="1" selectLockedCells="1"/>
  <dataConsolidate/>
  <mergeCells count="20">
    <mergeCell ref="B3:L3"/>
    <mergeCell ref="B19:L19"/>
    <mergeCell ref="B34:L34"/>
    <mergeCell ref="B13:J13"/>
    <mergeCell ref="K13:L13"/>
    <mergeCell ref="K14:L18"/>
    <mergeCell ref="B4:J4"/>
    <mergeCell ref="K4:L4"/>
    <mergeCell ref="K5:L12"/>
    <mergeCell ref="B36:L36"/>
    <mergeCell ref="B54:L54"/>
    <mergeCell ref="B56:L56"/>
    <mergeCell ref="B55:C55"/>
    <mergeCell ref="D20:I20"/>
    <mergeCell ref="D27:J27"/>
    <mergeCell ref="B40:L40"/>
    <mergeCell ref="B42:L42"/>
    <mergeCell ref="B45:L45"/>
    <mergeCell ref="B47:L47"/>
    <mergeCell ref="B49:L49"/>
  </mergeCells>
  <conditionalFormatting sqref="D5">
    <cfRule type="expression" dxfId="35" priority="66">
      <formula>E5&lt;&gt;""</formula>
    </cfRule>
    <cfRule type="expression" dxfId="34" priority="67">
      <formula>E5=""</formula>
    </cfRule>
  </conditionalFormatting>
  <conditionalFormatting sqref="D6:D12">
    <cfRule type="expression" dxfId="33" priority="64">
      <formula>E6&lt;&gt;""</formula>
    </cfRule>
    <cfRule type="expression" dxfId="32" priority="65">
      <formula>E6=""</formula>
    </cfRule>
  </conditionalFormatting>
  <conditionalFormatting sqref="D38:D39 D28:D33 D21:D26">
    <cfRule type="expression" dxfId="31" priority="62">
      <formula>$P21="y"</formula>
    </cfRule>
    <cfRule type="expression" dxfId="30" priority="63">
      <formula>$P21="n"</formula>
    </cfRule>
  </conditionalFormatting>
  <conditionalFormatting sqref="D41">
    <cfRule type="expression" dxfId="29" priority="52">
      <formula>$P41="y"</formula>
    </cfRule>
    <cfRule type="expression" dxfId="28" priority="53">
      <formula>$P41="n"</formula>
    </cfRule>
  </conditionalFormatting>
  <conditionalFormatting sqref="D43:D44">
    <cfRule type="expression" dxfId="27" priority="50">
      <formula>$P43="y"</formula>
    </cfRule>
    <cfRule type="expression" dxfId="26" priority="51">
      <formula>$P43="n"</formula>
    </cfRule>
  </conditionalFormatting>
  <conditionalFormatting sqref="D46">
    <cfRule type="expression" dxfId="25" priority="44">
      <formula>$P46="y"</formula>
    </cfRule>
    <cfRule type="expression" dxfId="24" priority="45">
      <formula>$P46="n"</formula>
    </cfRule>
  </conditionalFormatting>
  <conditionalFormatting sqref="D48">
    <cfRule type="expression" dxfId="23" priority="42">
      <formula>$P48="y"</formula>
    </cfRule>
    <cfRule type="expression" dxfId="22" priority="43">
      <formula>$P48="n"</formula>
    </cfRule>
  </conditionalFormatting>
  <conditionalFormatting sqref="D55">
    <cfRule type="expression" dxfId="21" priority="38">
      <formula>$P55="y"</formula>
    </cfRule>
    <cfRule type="expression" dxfId="20" priority="39">
      <formula>$P55="n"</formula>
    </cfRule>
  </conditionalFormatting>
  <conditionalFormatting sqref="D35 D37">
    <cfRule type="expression" dxfId="19" priority="56">
      <formula>$P35="y"</formula>
    </cfRule>
    <cfRule type="expression" dxfId="18" priority="57">
      <formula>$P35="n"</formula>
    </cfRule>
  </conditionalFormatting>
  <conditionalFormatting sqref="D50:D53">
    <cfRule type="expression" dxfId="17" priority="40">
      <formula>$P50="y"</formula>
    </cfRule>
    <cfRule type="expression" dxfId="16" priority="41">
      <formula>$P50="n"</formula>
    </cfRule>
  </conditionalFormatting>
  <conditionalFormatting sqref="H28:H32 H35 H41 H43:H44 H46 H48 H51:H53 H21:H26 H37:H39">
    <cfRule type="expression" dxfId="15" priority="15">
      <formula>$H21&lt;&gt;""</formula>
    </cfRule>
    <cfRule type="expression" dxfId="14" priority="17">
      <formula>OR($G21="File",$G21="URL")</formula>
    </cfRule>
  </conditionalFormatting>
  <conditionalFormatting sqref="G28:G32 G35 G37:G39 G41 G43:G44 G46 G48 G51:G53 G21:G26">
    <cfRule type="expression" dxfId="13" priority="14">
      <formula>AND(E21="Yes",G21="None selected")</formula>
    </cfRule>
  </conditionalFormatting>
  <conditionalFormatting sqref="H50">
    <cfRule type="expression" dxfId="12" priority="12">
      <formula>$H50&lt;&gt;""</formula>
    </cfRule>
    <cfRule type="expression" dxfId="11" priority="13">
      <formula>OR($G50="File",$G50="URL")</formula>
    </cfRule>
  </conditionalFormatting>
  <conditionalFormatting sqref="L2">
    <cfRule type="cellIs" dxfId="10" priority="77" operator="equal">
      <formula>0</formula>
    </cfRule>
    <cfRule type="expression" dxfId="9" priority="99">
      <formula>NOT(L2=0)</formula>
    </cfRule>
  </conditionalFormatting>
  <conditionalFormatting sqref="D14">
    <cfRule type="expression" dxfId="8" priority="8">
      <formula>E14="No"</formula>
    </cfRule>
    <cfRule type="expression" dxfId="7" priority="36">
      <formula>$P14="y"</formula>
    </cfRule>
    <cfRule type="expression" dxfId="6" priority="37">
      <formula>$P14="n"</formula>
    </cfRule>
  </conditionalFormatting>
  <conditionalFormatting sqref="D15 D17:D18">
    <cfRule type="expression" dxfId="5" priority="10">
      <formula>$P15="y"</formula>
    </cfRule>
    <cfRule type="expression" dxfId="4" priority="11">
      <formula>$P15="n"</formula>
    </cfRule>
  </conditionalFormatting>
  <conditionalFormatting sqref="D16">
    <cfRule type="expression" dxfId="3" priority="5">
      <formula>E16="No"</formula>
    </cfRule>
    <cfRule type="expression" dxfId="2" priority="6">
      <formula>$P16="y"</formula>
    </cfRule>
    <cfRule type="expression" dxfId="1" priority="7">
      <formula>$P16="n"</formula>
    </cfRule>
  </conditionalFormatting>
  <conditionalFormatting sqref="G33">
    <cfRule type="expression" dxfId="0" priority="4">
      <formula>AND(E33="Yes",G33="None selected")</formula>
    </cfRule>
  </conditionalFormatting>
  <hyperlinks>
    <hyperlink ref="I14" location="Declaration!F23" display="Enter response"/>
    <hyperlink ref="I15" location="Declaration!F24" display="Enter response"/>
    <hyperlink ref="I16" location="Declaration!F25" display="Enter response"/>
    <hyperlink ref="I17" location="Declaration!F26" display="Enter response"/>
    <hyperlink ref="I18" location="Declaration!F27" display="Enter response"/>
    <hyperlink ref="I21" location="Declaration!F30" display="Enter response"/>
    <hyperlink ref="I29" location="Declaration!F37" display="Enter response"/>
    <hyperlink ref="I30" location="Declaration!F38" display="Enter response"/>
    <hyperlink ref="I31" location="Declaration!F39" display="Enter response"/>
    <hyperlink ref="I32" location="Declaration!F40" display="Enter response"/>
    <hyperlink ref="I33" location="Declaration!F41" display="Enter response"/>
    <hyperlink ref="I35" location="Declaration!F44" display="Enter response"/>
    <hyperlink ref="I37" location="Declaration!F46" display="Enter response"/>
    <hyperlink ref="I38" location="Declaration!F47" display="Enter response"/>
    <hyperlink ref="I39" location="Declaration!F48" display="Enter response"/>
    <hyperlink ref="I41" location="Declaration!F50" display="Enter response"/>
    <hyperlink ref="I43" location="Declaration!F52" display="Enter response"/>
    <hyperlink ref="I46" location="Declaration!F55" display="Enter response"/>
    <hyperlink ref="I48" location="Declaration!F57" display="Enter response"/>
    <hyperlink ref="I50" location="Declaration!F59" display="Enter response"/>
    <hyperlink ref="I51" location="Declaration!F60" display="Enter response"/>
    <hyperlink ref="I52" location="Declaration!F61" display="Enter response"/>
    <hyperlink ref="I53" location="Declaration!F62" display="Enter response"/>
    <hyperlink ref="I55" location="Declaration!J65" display="Enter response"/>
    <hyperlink ref="I28" location="Declaration!F36" display="Enter response"/>
    <hyperlink ref="I44" location="Declaration!F53" display="Enter response"/>
    <hyperlink ref="I5" location="Declaration!F9" display="Enter company name"/>
    <hyperlink ref="I12" location="Declaration!F19" display="Enter date of completion"/>
    <hyperlink ref="I11" location="Declaration!F18" display="Enter authorizer phone number"/>
    <hyperlink ref="I10" location="Declaration!F17" display="Enter authorizer email"/>
    <hyperlink ref="I8" location="Declaration!F14" display="Enter contact phone number"/>
    <hyperlink ref="I9" location="Declaration!F15" display="Enter authorizing person full name"/>
    <hyperlink ref="I7" location="Declaration!F13" display="Enter contact email"/>
    <hyperlink ref="I6" location="Declaration!F12" display="Enter contact person full name"/>
    <hyperlink ref="I22" location="Declaration!F30" display="Enter response"/>
    <hyperlink ref="I23" location="Declaration!F30" display="Enter response"/>
    <hyperlink ref="I24" location="Declaration!F30" display="Enter response"/>
    <hyperlink ref="I25" location="Declaration!F30" display="Enter response"/>
    <hyperlink ref="I26" location="Declaration!F30" display="Enter response"/>
    <hyperlink ref="K4:L4" location="countries_selected" display="Countries Selected"/>
    <hyperlink ref="K13:L13" location="industries_selected" display="Industries Selected"/>
  </hyperlinks>
  <pageMargins left="0.70866141732283472" right="0.70866141732283472" top="0.74803149606299213" bottom="0.74803149606299213" header="0.31496062992125984" footer="0.31496062992125984"/>
  <pageSetup scale="27" fitToHeight="3" orientation="portrait" r:id="rId1"/>
  <ignoredErrors>
    <ignoredError sqref="P16 N52"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WVL60"/>
  <sheetViews>
    <sheetView zoomScaleNormal="100" zoomScalePageLayoutView="184" workbookViewId="0">
      <pane ySplit="4" topLeftCell="A5" activePane="bottomLeft" state="frozen"/>
      <selection pane="bottomLeft" activeCell="F5" sqref="F5"/>
    </sheetView>
  </sheetViews>
  <sheetFormatPr defaultColWidth="0" defaultRowHeight="15" zeroHeight="1"/>
  <cols>
    <col min="1" max="1" width="3.81640625" style="40" customWidth="1"/>
    <col min="2" max="2" width="46" style="47" customWidth="1"/>
    <col min="3" max="3" width="71.81640625" style="47" customWidth="1"/>
    <col min="4" max="4" width="23.08984375" style="40" customWidth="1"/>
    <col min="5" max="8" width="15.08984375" style="40" customWidth="1"/>
    <col min="9" max="256" width="15.08984375" style="40" hidden="1"/>
    <col min="257" max="257" width="3.81640625" style="40" hidden="1"/>
    <col min="258" max="258" width="43.81640625" style="40" hidden="1"/>
    <col min="259" max="259" width="32.6328125" style="40" hidden="1"/>
    <col min="260" max="260" width="23.08984375" style="40" hidden="1"/>
    <col min="261" max="512" width="15.08984375" style="40" hidden="1"/>
    <col min="513" max="513" width="3.81640625" style="40" hidden="1"/>
    <col min="514" max="514" width="43.81640625" style="40" hidden="1"/>
    <col min="515" max="515" width="32.6328125" style="40" hidden="1"/>
    <col min="516" max="516" width="23.08984375" style="40" hidden="1"/>
    <col min="517" max="768" width="15.08984375" style="40" hidden="1"/>
    <col min="769" max="769" width="3.81640625" style="40" hidden="1"/>
    <col min="770" max="770" width="43.81640625" style="40" hidden="1"/>
    <col min="771" max="771" width="32.6328125" style="40" hidden="1"/>
    <col min="772" max="772" width="23.08984375" style="40" hidden="1"/>
    <col min="773" max="1024" width="15.08984375" style="40" hidden="1"/>
    <col min="1025" max="1025" width="3.81640625" style="40" hidden="1"/>
    <col min="1026" max="1026" width="43.81640625" style="40" hidden="1"/>
    <col min="1027" max="1027" width="32.6328125" style="40" hidden="1"/>
    <col min="1028" max="1028" width="23.08984375" style="40" hidden="1"/>
    <col min="1029" max="1280" width="15.08984375" style="40" hidden="1"/>
    <col min="1281" max="1281" width="3.81640625" style="40" hidden="1"/>
    <col min="1282" max="1282" width="43.81640625" style="40" hidden="1"/>
    <col min="1283" max="1283" width="32.6328125" style="40" hidden="1"/>
    <col min="1284" max="1284" width="23.08984375" style="40" hidden="1"/>
    <col min="1285" max="1536" width="15.08984375" style="40" hidden="1"/>
    <col min="1537" max="1537" width="3.81640625" style="40" hidden="1"/>
    <col min="1538" max="1538" width="43.81640625" style="40" hidden="1"/>
    <col min="1539" max="1539" width="32.6328125" style="40" hidden="1"/>
    <col min="1540" max="1540" width="23.08984375" style="40" hidden="1"/>
    <col min="1541" max="1792" width="15.08984375" style="40" hidden="1"/>
    <col min="1793" max="1793" width="3.81640625" style="40" hidden="1"/>
    <col min="1794" max="1794" width="43.81640625" style="40" hidden="1"/>
    <col min="1795" max="1795" width="32.6328125" style="40" hidden="1"/>
    <col min="1796" max="1796" width="23.08984375" style="40" hidden="1"/>
    <col min="1797" max="2048" width="15.08984375" style="40" hidden="1"/>
    <col min="2049" max="2049" width="3.81640625" style="40" hidden="1"/>
    <col min="2050" max="2050" width="43.81640625" style="40" hidden="1"/>
    <col min="2051" max="2051" width="32.6328125" style="40" hidden="1"/>
    <col min="2052" max="2052" width="23.08984375" style="40" hidden="1"/>
    <col min="2053" max="2304" width="15.08984375" style="40" hidden="1"/>
    <col min="2305" max="2305" width="3.81640625" style="40" hidden="1"/>
    <col min="2306" max="2306" width="43.81640625" style="40" hidden="1"/>
    <col min="2307" max="2307" width="32.6328125" style="40" hidden="1"/>
    <col min="2308" max="2308" width="23.08984375" style="40" hidden="1"/>
    <col min="2309" max="2560" width="15.08984375" style="40" hidden="1"/>
    <col min="2561" max="2561" width="3.81640625" style="40" hidden="1"/>
    <col min="2562" max="2562" width="43.81640625" style="40" hidden="1"/>
    <col min="2563" max="2563" width="32.6328125" style="40" hidden="1"/>
    <col min="2564" max="2564" width="23.08984375" style="40" hidden="1"/>
    <col min="2565" max="2816" width="15.08984375" style="40" hidden="1"/>
    <col min="2817" max="2817" width="3.81640625" style="40" hidden="1"/>
    <col min="2818" max="2818" width="43.81640625" style="40" hidden="1"/>
    <col min="2819" max="2819" width="32.6328125" style="40" hidden="1"/>
    <col min="2820" max="2820" width="23.08984375" style="40" hidden="1"/>
    <col min="2821" max="3072" width="15.08984375" style="40" hidden="1"/>
    <col min="3073" max="3073" width="3.81640625" style="40" hidden="1"/>
    <col min="3074" max="3074" width="43.81640625" style="40" hidden="1"/>
    <col min="3075" max="3075" width="32.6328125" style="40" hidden="1"/>
    <col min="3076" max="3076" width="23.08984375" style="40" hidden="1"/>
    <col min="3077" max="3328" width="15.08984375" style="40" hidden="1"/>
    <col min="3329" max="3329" width="3.81640625" style="40" hidden="1"/>
    <col min="3330" max="3330" width="43.81640625" style="40" hidden="1"/>
    <col min="3331" max="3331" width="32.6328125" style="40" hidden="1"/>
    <col min="3332" max="3332" width="23.08984375" style="40" hidden="1"/>
    <col min="3333" max="3584" width="15.08984375" style="40" hidden="1"/>
    <col min="3585" max="3585" width="3.81640625" style="40" hidden="1"/>
    <col min="3586" max="3586" width="43.81640625" style="40" hidden="1"/>
    <col min="3587" max="3587" width="32.6328125" style="40" hidden="1"/>
    <col min="3588" max="3588" width="23.08984375" style="40" hidden="1"/>
    <col min="3589" max="3840" width="15.08984375" style="40" hidden="1"/>
    <col min="3841" max="3841" width="3.81640625" style="40" hidden="1"/>
    <col min="3842" max="3842" width="43.81640625" style="40" hidden="1"/>
    <col min="3843" max="3843" width="32.6328125" style="40" hidden="1"/>
    <col min="3844" max="3844" width="23.08984375" style="40" hidden="1"/>
    <col min="3845" max="4096" width="15.08984375" style="40" hidden="1"/>
    <col min="4097" max="4097" width="3.81640625" style="40" hidden="1"/>
    <col min="4098" max="4098" width="43.81640625" style="40" hidden="1"/>
    <col min="4099" max="4099" width="32.6328125" style="40" hidden="1"/>
    <col min="4100" max="4100" width="23.08984375" style="40" hidden="1"/>
    <col min="4101" max="4352" width="15.08984375" style="40" hidden="1"/>
    <col min="4353" max="4353" width="3.81640625" style="40" hidden="1"/>
    <col min="4354" max="4354" width="43.81640625" style="40" hidden="1"/>
    <col min="4355" max="4355" width="32.6328125" style="40" hidden="1"/>
    <col min="4356" max="4356" width="23.08984375" style="40" hidden="1"/>
    <col min="4357" max="4608" width="15.08984375" style="40" hidden="1"/>
    <col min="4609" max="4609" width="3.81640625" style="40" hidden="1"/>
    <col min="4610" max="4610" width="43.81640625" style="40" hidden="1"/>
    <col min="4611" max="4611" width="32.6328125" style="40" hidden="1"/>
    <col min="4612" max="4612" width="23.08984375" style="40" hidden="1"/>
    <col min="4613" max="4864" width="15.08984375" style="40" hidden="1"/>
    <col min="4865" max="4865" width="3.81640625" style="40" hidden="1"/>
    <col min="4866" max="4866" width="43.81640625" style="40" hidden="1"/>
    <col min="4867" max="4867" width="32.6328125" style="40" hidden="1"/>
    <col min="4868" max="4868" width="23.08984375" style="40" hidden="1"/>
    <col min="4869" max="5120" width="15.08984375" style="40" hidden="1"/>
    <col min="5121" max="5121" width="3.81640625" style="40" hidden="1"/>
    <col min="5122" max="5122" width="43.81640625" style="40" hidden="1"/>
    <col min="5123" max="5123" width="32.6328125" style="40" hidden="1"/>
    <col min="5124" max="5124" width="23.08984375" style="40" hidden="1"/>
    <col min="5125" max="5376" width="15.08984375" style="40" hidden="1"/>
    <col min="5377" max="5377" width="3.81640625" style="40" hidden="1"/>
    <col min="5378" max="5378" width="43.81640625" style="40" hidden="1"/>
    <col min="5379" max="5379" width="32.6328125" style="40" hidden="1"/>
    <col min="5380" max="5380" width="23.08984375" style="40" hidden="1"/>
    <col min="5381" max="5632" width="15.08984375" style="40" hidden="1"/>
    <col min="5633" max="5633" width="3.81640625" style="40" hidden="1"/>
    <col min="5634" max="5634" width="43.81640625" style="40" hidden="1"/>
    <col min="5635" max="5635" width="32.6328125" style="40" hidden="1"/>
    <col min="5636" max="5636" width="23.08984375" style="40" hidden="1"/>
    <col min="5637" max="5888" width="15.08984375" style="40" hidden="1"/>
    <col min="5889" max="5889" width="3.81640625" style="40" hidden="1"/>
    <col min="5890" max="5890" width="43.81640625" style="40" hidden="1"/>
    <col min="5891" max="5891" width="32.6328125" style="40" hidden="1"/>
    <col min="5892" max="5892" width="23.08984375" style="40" hidden="1"/>
    <col min="5893" max="6144" width="15.08984375" style="40" hidden="1"/>
    <col min="6145" max="6145" width="3.81640625" style="40" hidden="1"/>
    <col min="6146" max="6146" width="43.81640625" style="40" hidden="1"/>
    <col min="6147" max="6147" width="32.6328125" style="40" hidden="1"/>
    <col min="6148" max="6148" width="23.08984375" style="40" hidden="1"/>
    <col min="6149" max="6400" width="15.08984375" style="40" hidden="1"/>
    <col min="6401" max="6401" width="3.81640625" style="40" hidden="1"/>
    <col min="6402" max="6402" width="43.81640625" style="40" hidden="1"/>
    <col min="6403" max="6403" width="32.6328125" style="40" hidden="1"/>
    <col min="6404" max="6404" width="23.08984375" style="40" hidden="1"/>
    <col min="6405" max="6656" width="15.08984375" style="40" hidden="1"/>
    <col min="6657" max="6657" width="3.81640625" style="40" hidden="1"/>
    <col min="6658" max="6658" width="43.81640625" style="40" hidden="1"/>
    <col min="6659" max="6659" width="32.6328125" style="40" hidden="1"/>
    <col min="6660" max="6660" width="23.08984375" style="40" hidden="1"/>
    <col min="6661" max="6912" width="15.08984375" style="40" hidden="1"/>
    <col min="6913" max="6913" width="3.81640625" style="40" hidden="1"/>
    <col min="6914" max="6914" width="43.81640625" style="40" hidden="1"/>
    <col min="6915" max="6915" width="32.6328125" style="40" hidden="1"/>
    <col min="6916" max="6916" width="23.08984375" style="40" hidden="1"/>
    <col min="6917" max="7168" width="15.08984375" style="40" hidden="1"/>
    <col min="7169" max="7169" width="3.81640625" style="40" hidden="1"/>
    <col min="7170" max="7170" width="43.81640625" style="40" hidden="1"/>
    <col min="7171" max="7171" width="32.6328125" style="40" hidden="1"/>
    <col min="7172" max="7172" width="23.08984375" style="40" hidden="1"/>
    <col min="7173" max="7424" width="15.08984375" style="40" hidden="1"/>
    <col min="7425" max="7425" width="3.81640625" style="40" hidden="1"/>
    <col min="7426" max="7426" width="43.81640625" style="40" hidden="1"/>
    <col min="7427" max="7427" width="32.6328125" style="40" hidden="1"/>
    <col min="7428" max="7428" width="23.08984375" style="40" hidden="1"/>
    <col min="7429" max="7680" width="15.08984375" style="40" hidden="1"/>
    <col min="7681" max="7681" width="3.81640625" style="40" hidden="1"/>
    <col min="7682" max="7682" width="43.81640625" style="40" hidden="1"/>
    <col min="7683" max="7683" width="32.6328125" style="40" hidden="1"/>
    <col min="7684" max="7684" width="23.08984375" style="40" hidden="1"/>
    <col min="7685" max="7936" width="15.08984375" style="40" hidden="1"/>
    <col min="7937" max="7937" width="3.81640625" style="40" hidden="1"/>
    <col min="7938" max="7938" width="43.81640625" style="40" hidden="1"/>
    <col min="7939" max="7939" width="32.6328125" style="40" hidden="1"/>
    <col min="7940" max="7940" width="23.08984375" style="40" hidden="1"/>
    <col min="7941" max="8192" width="15.08984375" style="40" hidden="1"/>
    <col min="8193" max="8193" width="3.81640625" style="40" hidden="1"/>
    <col min="8194" max="8194" width="43.81640625" style="40" hidden="1"/>
    <col min="8195" max="8195" width="32.6328125" style="40" hidden="1"/>
    <col min="8196" max="8196" width="23.08984375" style="40" hidden="1"/>
    <col min="8197" max="8448" width="15.08984375" style="40" hidden="1"/>
    <col min="8449" max="8449" width="3.81640625" style="40" hidden="1"/>
    <col min="8450" max="8450" width="43.81640625" style="40" hidden="1"/>
    <col min="8451" max="8451" width="32.6328125" style="40" hidden="1"/>
    <col min="8452" max="8452" width="23.08984375" style="40" hidden="1"/>
    <col min="8453" max="8704" width="15.08984375" style="40" hidden="1"/>
    <col min="8705" max="8705" width="3.81640625" style="40" hidden="1"/>
    <col min="8706" max="8706" width="43.81640625" style="40" hidden="1"/>
    <col min="8707" max="8707" width="32.6328125" style="40" hidden="1"/>
    <col min="8708" max="8708" width="23.08984375" style="40" hidden="1"/>
    <col min="8709" max="8960" width="15.08984375" style="40" hidden="1"/>
    <col min="8961" max="8961" width="3.81640625" style="40" hidden="1"/>
    <col min="8962" max="8962" width="43.81640625" style="40" hidden="1"/>
    <col min="8963" max="8963" width="32.6328125" style="40" hidden="1"/>
    <col min="8964" max="8964" width="23.08984375" style="40" hidden="1"/>
    <col min="8965" max="9216" width="15.08984375" style="40" hidden="1"/>
    <col min="9217" max="9217" width="3.81640625" style="40" hidden="1"/>
    <col min="9218" max="9218" width="43.81640625" style="40" hidden="1"/>
    <col min="9219" max="9219" width="32.6328125" style="40" hidden="1"/>
    <col min="9220" max="9220" width="23.08984375" style="40" hidden="1"/>
    <col min="9221" max="9472" width="15.08984375" style="40" hidden="1"/>
    <col min="9473" max="9473" width="3.81640625" style="40" hidden="1"/>
    <col min="9474" max="9474" width="43.81640625" style="40" hidden="1"/>
    <col min="9475" max="9475" width="32.6328125" style="40" hidden="1"/>
    <col min="9476" max="9476" width="23.08984375" style="40" hidden="1"/>
    <col min="9477" max="9728" width="15.08984375" style="40" hidden="1"/>
    <col min="9729" max="9729" width="3.81640625" style="40" hidden="1"/>
    <col min="9730" max="9730" width="43.81640625" style="40" hidden="1"/>
    <col min="9731" max="9731" width="32.6328125" style="40" hidden="1"/>
    <col min="9732" max="9732" width="23.08984375" style="40" hidden="1"/>
    <col min="9733" max="9984" width="15.08984375" style="40" hidden="1"/>
    <col min="9985" max="9985" width="3.81640625" style="40" hidden="1"/>
    <col min="9986" max="9986" width="43.81640625" style="40" hidden="1"/>
    <col min="9987" max="9987" width="32.6328125" style="40" hidden="1"/>
    <col min="9988" max="9988" width="23.08984375" style="40" hidden="1"/>
    <col min="9989" max="10240" width="15.08984375" style="40" hidden="1"/>
    <col min="10241" max="10241" width="3.81640625" style="40" hidden="1"/>
    <col min="10242" max="10242" width="43.81640625" style="40" hidden="1"/>
    <col min="10243" max="10243" width="32.6328125" style="40" hidden="1"/>
    <col min="10244" max="10244" width="23.08984375" style="40" hidden="1"/>
    <col min="10245" max="10496" width="15.08984375" style="40" hidden="1"/>
    <col min="10497" max="10497" width="3.81640625" style="40" hidden="1"/>
    <col min="10498" max="10498" width="43.81640625" style="40" hidden="1"/>
    <col min="10499" max="10499" width="32.6328125" style="40" hidden="1"/>
    <col min="10500" max="10500" width="23.08984375" style="40" hidden="1"/>
    <col min="10501" max="10752" width="15.08984375" style="40" hidden="1"/>
    <col min="10753" max="10753" width="3.81640625" style="40" hidden="1"/>
    <col min="10754" max="10754" width="43.81640625" style="40" hidden="1"/>
    <col min="10755" max="10755" width="32.6328125" style="40" hidden="1"/>
    <col min="10756" max="10756" width="23.08984375" style="40" hidden="1"/>
    <col min="10757" max="11008" width="15.08984375" style="40" hidden="1"/>
    <col min="11009" max="11009" width="3.81640625" style="40" hidden="1"/>
    <col min="11010" max="11010" width="43.81640625" style="40" hidden="1"/>
    <col min="11011" max="11011" width="32.6328125" style="40" hidden="1"/>
    <col min="11012" max="11012" width="23.08984375" style="40" hidden="1"/>
    <col min="11013" max="11264" width="15.08984375" style="40" hidden="1"/>
    <col min="11265" max="11265" width="3.81640625" style="40" hidden="1"/>
    <col min="11266" max="11266" width="43.81640625" style="40" hidden="1"/>
    <col min="11267" max="11267" width="32.6328125" style="40" hidden="1"/>
    <col min="11268" max="11268" width="23.08984375" style="40" hidden="1"/>
    <col min="11269" max="11520" width="15.08984375" style="40" hidden="1"/>
    <col min="11521" max="11521" width="3.81640625" style="40" hidden="1"/>
    <col min="11522" max="11522" width="43.81640625" style="40" hidden="1"/>
    <col min="11523" max="11523" width="32.6328125" style="40" hidden="1"/>
    <col min="11524" max="11524" width="23.08984375" style="40" hidden="1"/>
    <col min="11525" max="11776" width="15.08984375" style="40" hidden="1"/>
    <col min="11777" max="11777" width="3.81640625" style="40" hidden="1"/>
    <col min="11778" max="11778" width="43.81640625" style="40" hidden="1"/>
    <col min="11779" max="11779" width="32.6328125" style="40" hidden="1"/>
    <col min="11780" max="11780" width="23.08984375" style="40" hidden="1"/>
    <col min="11781" max="12032" width="15.08984375" style="40" hidden="1"/>
    <col min="12033" max="12033" width="3.81640625" style="40" hidden="1"/>
    <col min="12034" max="12034" width="43.81640625" style="40" hidden="1"/>
    <col min="12035" max="12035" width="32.6328125" style="40" hidden="1"/>
    <col min="12036" max="12036" width="23.08984375" style="40" hidden="1"/>
    <col min="12037" max="12288" width="15.08984375" style="40" hidden="1"/>
    <col min="12289" max="12289" width="3.81640625" style="40" hidden="1"/>
    <col min="12290" max="12290" width="43.81640625" style="40" hidden="1"/>
    <col min="12291" max="12291" width="32.6328125" style="40" hidden="1"/>
    <col min="12292" max="12292" width="23.08984375" style="40" hidden="1"/>
    <col min="12293" max="12544" width="15.08984375" style="40" hidden="1"/>
    <col min="12545" max="12545" width="3.81640625" style="40" hidden="1"/>
    <col min="12546" max="12546" width="43.81640625" style="40" hidden="1"/>
    <col min="12547" max="12547" width="32.6328125" style="40" hidden="1"/>
    <col min="12548" max="12548" width="23.08984375" style="40" hidden="1"/>
    <col min="12549" max="12800" width="15.08984375" style="40" hidden="1"/>
    <col min="12801" max="12801" width="3.81640625" style="40" hidden="1"/>
    <col min="12802" max="12802" width="43.81640625" style="40" hidden="1"/>
    <col min="12803" max="12803" width="32.6328125" style="40" hidden="1"/>
    <col min="12804" max="12804" width="23.08984375" style="40" hidden="1"/>
    <col min="12805" max="13056" width="15.08984375" style="40" hidden="1"/>
    <col min="13057" max="13057" width="3.81640625" style="40" hidden="1"/>
    <col min="13058" max="13058" width="43.81640625" style="40" hidden="1"/>
    <col min="13059" max="13059" width="32.6328125" style="40" hidden="1"/>
    <col min="13060" max="13060" width="23.08984375" style="40" hidden="1"/>
    <col min="13061" max="13312" width="15.08984375" style="40" hidden="1"/>
    <col min="13313" max="13313" width="3.81640625" style="40" hidden="1"/>
    <col min="13314" max="13314" width="43.81640625" style="40" hidden="1"/>
    <col min="13315" max="13315" width="32.6328125" style="40" hidden="1"/>
    <col min="13316" max="13316" width="23.08984375" style="40" hidden="1"/>
    <col min="13317" max="13568" width="15.08984375" style="40" hidden="1"/>
    <col min="13569" max="13569" width="3.81640625" style="40" hidden="1"/>
    <col min="13570" max="13570" width="43.81640625" style="40" hidden="1"/>
    <col min="13571" max="13571" width="32.6328125" style="40" hidden="1"/>
    <col min="13572" max="13572" width="23.08984375" style="40" hidden="1"/>
    <col min="13573" max="13824" width="15.08984375" style="40" hidden="1"/>
    <col min="13825" max="13825" width="3.81640625" style="40" hidden="1"/>
    <col min="13826" max="13826" width="43.81640625" style="40" hidden="1"/>
    <col min="13827" max="13827" width="32.6328125" style="40" hidden="1"/>
    <col min="13828" max="13828" width="23.08984375" style="40" hidden="1"/>
    <col min="13829" max="14080" width="15.08984375" style="40" hidden="1"/>
    <col min="14081" max="14081" width="3.81640625" style="40" hidden="1"/>
    <col min="14082" max="14082" width="43.81640625" style="40" hidden="1"/>
    <col min="14083" max="14083" width="32.6328125" style="40" hidden="1"/>
    <col min="14084" max="14084" width="23.08984375" style="40" hidden="1"/>
    <col min="14085" max="14336" width="15.08984375" style="40" hidden="1"/>
    <col min="14337" max="14337" width="3.81640625" style="40" hidden="1"/>
    <col min="14338" max="14338" width="43.81640625" style="40" hidden="1"/>
    <col min="14339" max="14339" width="32.6328125" style="40" hidden="1"/>
    <col min="14340" max="14340" width="23.08984375" style="40" hidden="1"/>
    <col min="14341" max="14592" width="15.08984375" style="40" hidden="1"/>
    <col min="14593" max="14593" width="3.81640625" style="40" hidden="1"/>
    <col min="14594" max="14594" width="43.81640625" style="40" hidden="1"/>
    <col min="14595" max="14595" width="32.6328125" style="40" hidden="1"/>
    <col min="14596" max="14596" width="23.08984375" style="40" hidden="1"/>
    <col min="14597" max="14848" width="15.08984375" style="40" hidden="1"/>
    <col min="14849" max="14849" width="3.81640625" style="40" hidden="1"/>
    <col min="14850" max="14850" width="43.81640625" style="40" hidden="1"/>
    <col min="14851" max="14851" width="32.6328125" style="40" hidden="1"/>
    <col min="14852" max="14852" width="23.08984375" style="40" hidden="1"/>
    <col min="14853" max="15104" width="15.08984375" style="40" hidden="1"/>
    <col min="15105" max="15105" width="3.81640625" style="40" hidden="1"/>
    <col min="15106" max="15106" width="43.81640625" style="40" hidden="1"/>
    <col min="15107" max="15107" width="32.6328125" style="40" hidden="1"/>
    <col min="15108" max="15108" width="23.08984375" style="40" hidden="1"/>
    <col min="15109" max="15360" width="15.08984375" style="40" hidden="1"/>
    <col min="15361" max="15361" width="3.81640625" style="40" hidden="1"/>
    <col min="15362" max="15362" width="43.81640625" style="40" hidden="1"/>
    <col min="15363" max="15363" width="32.6328125" style="40" hidden="1"/>
    <col min="15364" max="15364" width="23.08984375" style="40" hidden="1"/>
    <col min="15365" max="15616" width="15.08984375" style="40" hidden="1"/>
    <col min="15617" max="15617" width="3.81640625" style="40" hidden="1"/>
    <col min="15618" max="15618" width="43.81640625" style="40" hidden="1"/>
    <col min="15619" max="15619" width="32.6328125" style="40" hidden="1"/>
    <col min="15620" max="15620" width="23.08984375" style="40" hidden="1"/>
    <col min="15621" max="15872" width="15.08984375" style="40" hidden="1"/>
    <col min="15873" max="15873" width="3.81640625" style="40" hidden="1"/>
    <col min="15874" max="15874" width="43.81640625" style="40" hidden="1"/>
    <col min="15875" max="15875" width="32.6328125" style="40" hidden="1"/>
    <col min="15876" max="15876" width="23.08984375" style="40" hidden="1"/>
    <col min="15877" max="16128" width="15.08984375" style="40" hidden="1"/>
    <col min="16129" max="16129" width="3.81640625" style="40" hidden="1"/>
    <col min="16130" max="16130" width="43.81640625" style="40" hidden="1"/>
    <col min="16131" max="16131" width="32.6328125" style="40" hidden="1"/>
    <col min="16132" max="16132" width="23.08984375" style="40" hidden="1"/>
    <col min="16133" max="16384" width="15.08984375" style="40" hidden="1"/>
  </cols>
  <sheetData>
    <row r="1" spans="1:27"/>
    <row r="2" spans="1:27" ht="28.5" customHeight="1">
      <c r="B2" s="323" t="s">
        <v>331</v>
      </c>
      <c r="C2" s="324"/>
    </row>
    <row r="3" spans="1:27" ht="29.5" customHeight="1">
      <c r="B3" s="329" t="s">
        <v>332</v>
      </c>
      <c r="C3" s="330"/>
    </row>
    <row r="4" spans="1:27" s="37" customFormat="1" ht="53" customHeight="1">
      <c r="B4" s="137" t="s">
        <v>265</v>
      </c>
      <c r="C4" s="138" t="s">
        <v>266</v>
      </c>
      <c r="D4" s="118"/>
      <c r="E4" s="39"/>
      <c r="F4" s="39"/>
      <c r="G4" s="39"/>
      <c r="H4" s="39"/>
      <c r="I4" s="39"/>
      <c r="J4" s="39"/>
      <c r="K4" s="39"/>
      <c r="L4" s="39"/>
      <c r="M4" s="39"/>
      <c r="N4" s="39"/>
      <c r="O4" s="39"/>
      <c r="P4" s="39"/>
      <c r="Q4" s="39"/>
      <c r="R4" s="39"/>
      <c r="S4" s="39"/>
      <c r="T4" s="39"/>
      <c r="U4" s="39"/>
      <c r="V4" s="39"/>
      <c r="W4" s="39"/>
      <c r="X4" s="39"/>
      <c r="Y4" s="39"/>
      <c r="Z4" s="39"/>
      <c r="AA4" s="39"/>
    </row>
    <row r="5" spans="1:27" ht="57" customHeight="1">
      <c r="B5" s="41" t="s">
        <v>18</v>
      </c>
      <c r="C5" s="42" t="s">
        <v>19</v>
      </c>
    </row>
    <row r="6" spans="1:27" ht="40" customHeight="1">
      <c r="B6" s="41" t="s">
        <v>184</v>
      </c>
      <c r="C6" s="42" t="s">
        <v>270</v>
      </c>
    </row>
    <row r="7" spans="1:27" ht="54" customHeight="1">
      <c r="B7" s="41" t="s">
        <v>263</v>
      </c>
      <c r="C7" s="42" t="s">
        <v>264</v>
      </c>
    </row>
    <row r="8" spans="1:27" ht="160.5" customHeight="1">
      <c r="B8" s="41" t="s">
        <v>317</v>
      </c>
      <c r="C8" s="42" t="s">
        <v>364</v>
      </c>
    </row>
    <row r="9" spans="1:27" ht="207" customHeight="1">
      <c r="B9" s="41" t="s">
        <v>297</v>
      </c>
      <c r="C9" s="42" t="s">
        <v>365</v>
      </c>
    </row>
    <row r="10" spans="1:27" ht="44.4" customHeight="1">
      <c r="B10" s="41" t="s">
        <v>298</v>
      </c>
      <c r="C10" s="42" t="s">
        <v>20</v>
      </c>
    </row>
    <row r="11" spans="1:27" ht="106.75" customHeight="1">
      <c r="B11" s="41" t="s">
        <v>21</v>
      </c>
      <c r="C11" s="42" t="s">
        <v>22</v>
      </c>
    </row>
    <row r="12" spans="1:27" ht="46.5" customHeight="1">
      <c r="A12" s="44"/>
      <c r="B12" s="43" t="s">
        <v>299</v>
      </c>
      <c r="C12" s="42" t="s">
        <v>267</v>
      </c>
    </row>
    <row r="13" spans="1:27" ht="43.5" customHeight="1">
      <c r="B13" s="43" t="s">
        <v>300</v>
      </c>
      <c r="C13" s="129" t="s">
        <v>241</v>
      </c>
    </row>
    <row r="14" spans="1:27" ht="41" customHeight="1">
      <c r="B14" s="130" t="s">
        <v>237</v>
      </c>
      <c r="C14" s="42" t="s">
        <v>268</v>
      </c>
    </row>
    <row r="15" spans="1:27" ht="315.5" customHeight="1">
      <c r="B15" s="46" t="s">
        <v>315</v>
      </c>
      <c r="C15" s="42" t="s">
        <v>355</v>
      </c>
    </row>
    <row r="16" spans="1:27" ht="82" customHeight="1">
      <c r="B16" s="43" t="s">
        <v>185</v>
      </c>
      <c r="C16" s="42" t="s">
        <v>271</v>
      </c>
    </row>
    <row r="17" spans="2:7" ht="100" customHeight="1">
      <c r="B17" s="43" t="s">
        <v>301</v>
      </c>
      <c r="C17" s="42" t="s">
        <v>262</v>
      </c>
    </row>
    <row r="18" spans="2:7" ht="60.65" customHeight="1">
      <c r="B18" s="167" t="s">
        <v>333</v>
      </c>
      <c r="C18" s="42" t="s">
        <v>366</v>
      </c>
      <c r="E18" s="126"/>
      <c r="F18" s="126"/>
    </row>
    <row r="19" spans="2:7" ht="56.5" customHeight="1">
      <c r="B19" s="166" t="s">
        <v>321</v>
      </c>
      <c r="C19" s="42" t="s">
        <v>318</v>
      </c>
      <c r="E19" s="126"/>
      <c r="F19" s="126"/>
    </row>
    <row r="20" spans="2:7" ht="145" customHeight="1">
      <c r="B20" s="165" t="s">
        <v>302</v>
      </c>
      <c r="C20" s="42" t="s">
        <v>356</v>
      </c>
      <c r="E20" s="126"/>
      <c r="F20" s="126"/>
    </row>
    <row r="21" spans="2:7" ht="84.5" customHeight="1">
      <c r="B21" s="168" t="s">
        <v>310</v>
      </c>
      <c r="C21" s="42" t="s">
        <v>272</v>
      </c>
      <c r="E21" s="126"/>
      <c r="F21" s="126"/>
    </row>
    <row r="22" spans="2:7" ht="112" customHeight="1">
      <c r="B22" s="165" t="s">
        <v>303</v>
      </c>
      <c r="C22" s="42" t="s">
        <v>273</v>
      </c>
      <c r="E22" s="126"/>
      <c r="F22" s="126"/>
    </row>
    <row r="23" spans="2:7" ht="101.5" customHeight="1">
      <c r="B23" s="164" t="s">
        <v>304</v>
      </c>
      <c r="C23" s="42" t="s">
        <v>351</v>
      </c>
    </row>
    <row r="24" spans="2:7" ht="73" customHeight="1">
      <c r="B24" s="45" t="s">
        <v>189</v>
      </c>
      <c r="C24" s="42" t="s">
        <v>274</v>
      </c>
    </row>
    <row r="25" spans="2:7" ht="56.5" customHeight="1">
      <c r="B25" s="45" t="s">
        <v>190</v>
      </c>
      <c r="C25" s="42" t="s">
        <v>319</v>
      </c>
    </row>
    <row r="26" spans="2:7" ht="54.5" customHeight="1">
      <c r="B26" s="45" t="s">
        <v>191</v>
      </c>
      <c r="C26" s="42" t="s">
        <v>275</v>
      </c>
    </row>
    <row r="27" spans="2:7" ht="67.5" customHeight="1">
      <c r="B27" s="45" t="s">
        <v>305</v>
      </c>
      <c r="C27" s="42" t="s">
        <v>276</v>
      </c>
    </row>
    <row r="28" spans="2:7" ht="44" customHeight="1">
      <c r="B28" s="41" t="s">
        <v>240</v>
      </c>
      <c r="C28" s="42" t="s">
        <v>353</v>
      </c>
      <c r="E28" s="132"/>
    </row>
    <row r="29" spans="2:7" ht="127.5" customHeight="1">
      <c r="B29" s="41" t="s">
        <v>306</v>
      </c>
      <c r="C29" s="42" t="s">
        <v>357</v>
      </c>
      <c r="E29" s="133"/>
      <c r="F29" s="134"/>
      <c r="G29" s="131"/>
    </row>
    <row r="30" spans="2:7" ht="61.75" customHeight="1">
      <c r="B30" s="41" t="s">
        <v>23</v>
      </c>
      <c r="C30" s="42" t="s">
        <v>24</v>
      </c>
      <c r="E30" s="132"/>
    </row>
    <row r="31" spans="2:7" ht="60" customHeight="1">
      <c r="B31" s="125" t="s">
        <v>239</v>
      </c>
      <c r="C31" s="129" t="s">
        <v>236</v>
      </c>
      <c r="E31" s="136"/>
    </row>
    <row r="32" spans="2:7" ht="101" customHeight="1">
      <c r="B32" s="41" t="s">
        <v>307</v>
      </c>
      <c r="C32" s="42" t="s">
        <v>358</v>
      </c>
      <c r="E32" s="136"/>
    </row>
    <row r="33" spans="2:5" ht="58.25" customHeight="1">
      <c r="B33" s="125" t="s">
        <v>25</v>
      </c>
      <c r="C33" s="42" t="s">
        <v>26</v>
      </c>
      <c r="E33" s="132"/>
    </row>
    <row r="34" spans="2:5" ht="88" customHeight="1">
      <c r="B34" s="41" t="s">
        <v>197</v>
      </c>
      <c r="C34" s="42" t="s">
        <v>313</v>
      </c>
      <c r="E34" s="132"/>
    </row>
    <row r="35" spans="2:5" ht="60.65" customHeight="1">
      <c r="B35" s="41" t="s">
        <v>308</v>
      </c>
      <c r="C35" s="42" t="s">
        <v>245</v>
      </c>
      <c r="E35" s="135"/>
    </row>
    <row r="36" spans="2:5" ht="70" customHeight="1">
      <c r="B36" s="41" t="s">
        <v>27</v>
      </c>
      <c r="C36" s="42" t="s">
        <v>348</v>
      </c>
      <c r="E36" s="136"/>
    </row>
    <row r="37" spans="2:5" ht="404.4" customHeight="1">
      <c r="B37" s="41" t="s">
        <v>309</v>
      </c>
      <c r="C37" s="42" t="s">
        <v>354</v>
      </c>
      <c r="E37" s="132"/>
    </row>
    <row r="38" spans="2:5" ht="93.65" customHeight="1">
      <c r="B38" s="41" t="s">
        <v>226</v>
      </c>
      <c r="C38" s="42" t="s">
        <v>352</v>
      </c>
      <c r="E38" s="135"/>
    </row>
    <row r="39" spans="2:5" ht="71" customHeight="1">
      <c r="B39" s="41" t="s">
        <v>260</v>
      </c>
      <c r="C39" s="42" t="s">
        <v>261</v>
      </c>
      <c r="E39" s="135"/>
    </row>
    <row r="40" spans="2:5" ht="58" customHeight="1">
      <c r="B40" s="41" t="s">
        <v>258</v>
      </c>
      <c r="C40" s="42" t="s">
        <v>259</v>
      </c>
      <c r="E40" s="135"/>
    </row>
    <row r="41" spans="2:5" ht="106.25" customHeight="1">
      <c r="B41" s="41" t="s">
        <v>28</v>
      </c>
      <c r="C41" s="42" t="s">
        <v>367</v>
      </c>
      <c r="E41" s="136"/>
    </row>
    <row r="42" spans="2:5" ht="44.4" customHeight="1">
      <c r="B42" s="41" t="s">
        <v>29</v>
      </c>
      <c r="C42" s="42" t="s">
        <v>269</v>
      </c>
      <c r="E42" s="132"/>
    </row>
    <row r="43" spans="2:5" ht="60">
      <c r="B43" s="41" t="s">
        <v>30</v>
      </c>
      <c r="C43" s="42" t="s">
        <v>349</v>
      </c>
      <c r="E43" s="132"/>
    </row>
    <row r="44" spans="2:5" ht="52" customHeight="1">
      <c r="B44" s="41" t="s">
        <v>314</v>
      </c>
      <c r="C44" s="42" t="s">
        <v>277</v>
      </c>
      <c r="E44" s="132"/>
    </row>
    <row r="45" spans="2:5" ht="64.5" customHeight="1">
      <c r="B45" s="41" t="s">
        <v>311</v>
      </c>
      <c r="C45" s="42" t="s">
        <v>278</v>
      </c>
      <c r="E45" s="132"/>
    </row>
    <row r="46" spans="2:5" ht="193.5" customHeight="1">
      <c r="B46" s="41" t="s">
        <v>316</v>
      </c>
      <c r="C46" s="227" t="s">
        <v>368</v>
      </c>
      <c r="D46" s="229"/>
      <c r="E46" s="228"/>
    </row>
    <row r="47" spans="2:5" ht="66" customHeight="1">
      <c r="B47" s="46" t="s">
        <v>347</v>
      </c>
      <c r="C47" s="42" t="s">
        <v>229</v>
      </c>
      <c r="E47" s="136"/>
    </row>
    <row r="48" spans="2:5">
      <c r="B48" s="376" t="s">
        <v>296</v>
      </c>
      <c r="C48" s="377"/>
      <c r="E48" s="132"/>
    </row>
    <row r="49"/>
    <row r="50"/>
    <row r="51"/>
    <row r="52"/>
    <row r="53"/>
    <row r="54"/>
    <row r="55"/>
    <row r="56"/>
    <row r="57"/>
    <row r="58"/>
    <row r="59"/>
    <row r="60"/>
  </sheetData>
  <sheetProtection algorithmName="SHA-512" hashValue="k8CCDyxaLXxmoxJLk34+f/Jlg2YZiKpEwVgryMOc/czaitug2zdKpP3w5+zaxB3qH02jKPZhpKpYif7wwcLwuw==" saltValue="qQI5GZ+tioSfoP8IYCbqTw==" spinCount="100000" sheet="1" objects="1" scenarios="1"/>
  <mergeCells count="3">
    <mergeCell ref="B48:C48"/>
    <mergeCell ref="B3:C3"/>
    <mergeCell ref="B2:C2"/>
  </mergeCells>
  <pageMargins left="0.70866141732283472" right="0.70866141732283472" top="0.74803149606299213" bottom="0.74803149606299213" header="0.31496062992125984" footer="0.31496062992125984"/>
  <pageSetup scale="47" fitToHeight="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62</vt:i4>
      </vt:variant>
    </vt:vector>
  </HeadingPairs>
  <TitlesOfParts>
    <vt:vector size="68" baseType="lpstr">
      <vt:lpstr>Introduction</vt:lpstr>
      <vt:lpstr>Declaration</vt:lpstr>
      <vt:lpstr>Countries</vt:lpstr>
      <vt:lpstr>Industries</vt:lpstr>
      <vt:lpstr>Review</vt:lpstr>
      <vt:lpstr>Glossary</vt:lpstr>
      <vt:lpstr>Agent</vt:lpstr>
      <vt:lpstr>Agriculture</vt:lpstr>
      <vt:lpstr>Authorizing_person</vt:lpstr>
      <vt:lpstr>California_Transparency_in_Supply_Chains_Act</vt:lpstr>
      <vt:lpstr>Child_Labor</vt:lpstr>
      <vt:lpstr>Commercial_Sex_Act</vt:lpstr>
      <vt:lpstr>Commercially_available_off_the_shelf_item</vt:lpstr>
      <vt:lpstr>Company_Address</vt:lpstr>
      <vt:lpstr>Company_Name</vt:lpstr>
      <vt:lpstr>Company_unique_identifier_number_or_code</vt:lpstr>
      <vt:lpstr>Compliance_Plan__US_Federal_Acquisition_Regulation_final_rule_on_Combating_Trafficking_in_Persons</vt:lpstr>
      <vt:lpstr>Construction</vt:lpstr>
      <vt:lpstr>countries_selected</vt:lpstr>
      <vt:lpstr>Debt_Bondage</vt:lpstr>
      <vt:lpstr>Direct_or_First_Tier_Supplier</vt:lpstr>
      <vt:lpstr>Electronics</vt:lpstr>
      <vt:lpstr>Employment_Agreements</vt:lpstr>
      <vt:lpstr>Extractives_Mining_and_Basic_Metal_Production</vt:lpstr>
      <vt:lpstr>Fishing_and_Aquaculture</vt:lpstr>
      <vt:lpstr>Forced_Labor</vt:lpstr>
      <vt:lpstr>Forestry</vt:lpstr>
      <vt:lpstr>Healthcare</vt:lpstr>
      <vt:lpstr>Hospitality</vt:lpstr>
      <vt:lpstr>Housekeeping___Facilities_Operation</vt:lpstr>
      <vt:lpstr>Housing_provided_or_arranged</vt:lpstr>
      <vt:lpstr>Human_Trafficking</vt:lpstr>
      <vt:lpstr>industries_selected</vt:lpstr>
      <vt:lpstr>Internal_accountability_standards</vt:lpstr>
      <vt:lpstr>Link_File</vt:lpstr>
      <vt:lpstr>Low_skilled_work</vt:lpstr>
      <vt:lpstr>Migrant_worker</vt:lpstr>
      <vt:lpstr>Modern_Slavery</vt:lpstr>
      <vt:lpstr>Policy</vt:lpstr>
      <vt:lpstr>Prime_Contractor</vt:lpstr>
      <vt:lpstr>Countries!Print_Area</vt:lpstr>
      <vt:lpstr>Declaration!Print_Area</vt:lpstr>
      <vt:lpstr>Glossary!Print_Area</vt:lpstr>
      <vt:lpstr>Industries!Print_Area</vt:lpstr>
      <vt:lpstr>Introduction!Print_Area</vt:lpstr>
      <vt:lpstr>Review!Print_Area</vt:lpstr>
      <vt:lpstr>q7_e</vt:lpstr>
      <vt:lpstr>Question_5</vt:lpstr>
      <vt:lpstr>Recruiter</vt:lpstr>
      <vt:lpstr>Recruitment_Fees</vt:lpstr>
      <vt:lpstr>responses_yes_no</vt:lpstr>
      <vt:lpstr>Return_transportation</vt:lpstr>
      <vt:lpstr>Servitude</vt:lpstr>
      <vt:lpstr>Slavery</vt:lpstr>
      <vt:lpstr>Supplier</vt:lpstr>
      <vt:lpstr>Supply_chain</vt:lpstr>
      <vt:lpstr>Textile_or_Apparel_Manufacturing</vt:lpstr>
      <vt:lpstr>Training</vt:lpstr>
      <vt:lpstr>Transportation_and_Warehousing</vt:lpstr>
      <vt:lpstr>UK_Modern_Slavery_Act</vt:lpstr>
      <vt:lpstr>US_Federal_Acquisition_Regulation</vt:lpstr>
      <vt:lpstr>Witholding_employee_identity_or_immigration_documents</vt:lpstr>
      <vt:lpstr>yes_no</vt:lpstr>
      <vt:lpstr>yes_no_na</vt:lpstr>
      <vt:lpstr>Yes_No_NA2</vt:lpstr>
      <vt:lpstr>Yes_No_NA3</vt:lpstr>
      <vt:lpstr>Yes_No_NA4</vt:lpstr>
      <vt:lpstr>yes_no_na6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Foster</dc:creator>
  <cp:lastModifiedBy>Justin Foster</cp:lastModifiedBy>
  <cp:lastPrinted>2017-04-06T20:58:03Z</cp:lastPrinted>
  <dcterms:created xsi:type="dcterms:W3CDTF">2016-09-29T21:48:19Z</dcterms:created>
  <dcterms:modified xsi:type="dcterms:W3CDTF">2017-05-24T15:09:44Z</dcterms:modified>
</cp:coreProperties>
</file>